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4145" windowHeight="12150"/>
  </bookViews>
  <sheets>
    <sheet name="ДМШ" sheetId="1" r:id="rId1"/>
  </sheets>
  <definedNames>
    <definedName name="_xlnm._FilterDatabase" localSheetId="0" hidden="1">ДМШ!$A$3:$DJ$25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" i="1"/>
  <c r="DG25"/>
  <c r="DC25"/>
  <c r="CT25"/>
  <c r="CK25"/>
  <c r="CL25" s="1"/>
  <c r="CH25"/>
  <c r="CI25" s="1"/>
  <c r="CE25"/>
  <c r="CF25" s="1"/>
  <c r="CB25"/>
  <c r="CC25" s="1"/>
  <c r="BN25"/>
  <c r="BI25"/>
  <c r="BD25"/>
  <c r="BB25"/>
  <c r="AZ25"/>
  <c r="AU25"/>
  <c r="AV25" s="1"/>
  <c r="AR25"/>
  <c r="AS25" s="1"/>
  <c r="AO25"/>
  <c r="AP25" s="1"/>
  <c r="AL25"/>
  <c r="AM25" s="1"/>
  <c r="AG25"/>
  <c r="AH25" s="1"/>
  <c r="AD25"/>
  <c r="AE25" s="1"/>
  <c r="AA25"/>
  <c r="AB25" s="1"/>
  <c r="X25"/>
  <c r="Y25" s="1"/>
  <c r="T25"/>
  <c r="S25"/>
  <c r="P25"/>
  <c r="Q25" s="1"/>
  <c r="M25"/>
  <c r="N25" s="1"/>
  <c r="J25"/>
  <c r="K25" s="1"/>
  <c r="F25"/>
  <c r="DG24"/>
  <c r="DC24"/>
  <c r="CT24"/>
  <c r="CK24"/>
  <c r="CL24" s="1"/>
  <c r="CH24"/>
  <c r="CI24" s="1"/>
  <c r="CE24"/>
  <c r="CF24" s="1"/>
  <c r="CC24"/>
  <c r="CB24"/>
  <c r="BN24"/>
  <c r="BI24"/>
  <c r="BD24"/>
  <c r="BB24"/>
  <c r="AZ24"/>
  <c r="AU24"/>
  <c r="AV24" s="1"/>
  <c r="AS24"/>
  <c r="AR24"/>
  <c r="AO24"/>
  <c r="AP24" s="1"/>
  <c r="AL24"/>
  <c r="AM24" s="1"/>
  <c r="AG24"/>
  <c r="AH24" s="1"/>
  <c r="AD24"/>
  <c r="AE24" s="1"/>
  <c r="AA24"/>
  <c r="AB24" s="1"/>
  <c r="X24"/>
  <c r="Y24" s="1"/>
  <c r="S24"/>
  <c r="T24" s="1"/>
  <c r="P24"/>
  <c r="Q24" s="1"/>
  <c r="M24"/>
  <c r="N24" s="1"/>
  <c r="J24"/>
  <c r="K24" s="1"/>
  <c r="F24"/>
  <c r="DG23"/>
  <c r="DC23"/>
  <c r="CT23"/>
  <c r="CK23"/>
  <c r="CL23" s="1"/>
  <c r="CH23"/>
  <c r="CI23" s="1"/>
  <c r="CE23"/>
  <c r="CF23" s="1"/>
  <c r="CB23"/>
  <c r="CC23" s="1"/>
  <c r="BN23"/>
  <c r="BI23"/>
  <c r="BD23"/>
  <c r="BB23"/>
  <c r="AZ23"/>
  <c r="AU23"/>
  <c r="AV23" s="1"/>
  <c r="AR23"/>
  <c r="AS23" s="1"/>
  <c r="AO23"/>
  <c r="AP23" s="1"/>
  <c r="AL23"/>
  <c r="AM23" s="1"/>
  <c r="AG23"/>
  <c r="AH23" s="1"/>
  <c r="AD23"/>
  <c r="AE23" s="1"/>
  <c r="AA23"/>
  <c r="AB23" s="1"/>
  <c r="X23"/>
  <c r="Y23" s="1"/>
  <c r="S23"/>
  <c r="T23" s="1"/>
  <c r="P23"/>
  <c r="Q23" s="1"/>
  <c r="M23"/>
  <c r="N23" s="1"/>
  <c r="J23"/>
  <c r="K23" s="1"/>
  <c r="F23"/>
  <c r="DG22"/>
  <c r="DC22"/>
  <c r="CT22"/>
  <c r="CK22"/>
  <c r="CL22" s="1"/>
  <c r="CH22"/>
  <c r="CI22" s="1"/>
  <c r="CE22"/>
  <c r="CF22" s="1"/>
  <c r="CB22"/>
  <c r="CC22" s="1"/>
  <c r="BN22"/>
  <c r="BI22"/>
  <c r="BD22"/>
  <c r="BB22"/>
  <c r="AZ22"/>
  <c r="AU22"/>
  <c r="AV22" s="1"/>
  <c r="AR22"/>
  <c r="AS22" s="1"/>
  <c r="AO22"/>
  <c r="AP22" s="1"/>
  <c r="AL22"/>
  <c r="AM22" s="1"/>
  <c r="AG22"/>
  <c r="AH22" s="1"/>
  <c r="AD22"/>
  <c r="AE22" s="1"/>
  <c r="AA22"/>
  <c r="AB22" s="1"/>
  <c r="X22"/>
  <c r="Y22" s="1"/>
  <c r="S22"/>
  <c r="T22" s="1"/>
  <c r="P22"/>
  <c r="Q22" s="1"/>
  <c r="M22"/>
  <c r="N22" s="1"/>
  <c r="J22"/>
  <c r="K22" s="1"/>
  <c r="F22"/>
  <c r="DG21"/>
  <c r="DC21"/>
  <c r="CT21"/>
  <c r="CK21"/>
  <c r="CL21" s="1"/>
  <c r="CH21"/>
  <c r="CI21" s="1"/>
  <c r="CE21"/>
  <c r="CF21" s="1"/>
  <c r="CB21"/>
  <c r="CC21" s="1"/>
  <c r="BN21"/>
  <c r="BI21"/>
  <c r="BD21"/>
  <c r="BB21"/>
  <c r="AZ21"/>
  <c r="AU21"/>
  <c r="AV21" s="1"/>
  <c r="AR21"/>
  <c r="AS21" s="1"/>
  <c r="AO21"/>
  <c r="AP21" s="1"/>
  <c r="AL21"/>
  <c r="AM21" s="1"/>
  <c r="AG21"/>
  <c r="AH21" s="1"/>
  <c r="AD21"/>
  <c r="AE21" s="1"/>
  <c r="AA21"/>
  <c r="AB21" s="1"/>
  <c r="X21"/>
  <c r="Y21" s="1"/>
  <c r="S21"/>
  <c r="T21" s="1"/>
  <c r="P21"/>
  <c r="Q21" s="1"/>
  <c r="M21"/>
  <c r="N21" s="1"/>
  <c r="J21"/>
  <c r="K21" s="1"/>
  <c r="F21"/>
  <c r="DG20"/>
  <c r="DC20"/>
  <c r="CT20"/>
  <c r="CK20"/>
  <c r="CL20" s="1"/>
  <c r="CH20"/>
  <c r="CI20" s="1"/>
  <c r="CE20"/>
  <c r="CF20" s="1"/>
  <c r="CB20"/>
  <c r="CC20" s="1"/>
  <c r="BN20"/>
  <c r="BI20"/>
  <c r="BD20"/>
  <c r="BB20"/>
  <c r="AZ20"/>
  <c r="AU20"/>
  <c r="AV20" s="1"/>
  <c r="AR20"/>
  <c r="AS20" s="1"/>
  <c r="AO20"/>
  <c r="AP20" s="1"/>
  <c r="AL20"/>
  <c r="AM20" s="1"/>
  <c r="AG20"/>
  <c r="AH20" s="1"/>
  <c r="AD20"/>
  <c r="AE20" s="1"/>
  <c r="AA20"/>
  <c r="AB20" s="1"/>
  <c r="X20"/>
  <c r="Y20" s="1"/>
  <c r="T20"/>
  <c r="S20"/>
  <c r="P20"/>
  <c r="Q20" s="1"/>
  <c r="M20"/>
  <c r="N20" s="1"/>
  <c r="J20"/>
  <c r="K20" s="1"/>
  <c r="F20"/>
  <c r="DG19"/>
  <c r="DC19"/>
  <c r="CT19"/>
  <c r="CK19"/>
  <c r="CL19" s="1"/>
  <c r="CH19"/>
  <c r="CI19" s="1"/>
  <c r="CE19"/>
  <c r="CF19" s="1"/>
  <c r="CB19"/>
  <c r="CC19" s="1"/>
  <c r="BN19"/>
  <c r="BI19"/>
  <c r="BD19"/>
  <c r="BB19"/>
  <c r="AZ19"/>
  <c r="AU19"/>
  <c r="AV19" s="1"/>
  <c r="AR19"/>
  <c r="AS19" s="1"/>
  <c r="AO19"/>
  <c r="AP19" s="1"/>
  <c r="AL19"/>
  <c r="AM19" s="1"/>
  <c r="AG19"/>
  <c r="AH19" s="1"/>
  <c r="AE19"/>
  <c r="AD19"/>
  <c r="AA19"/>
  <c r="AB19" s="1"/>
  <c r="X19"/>
  <c r="Y19" s="1"/>
  <c r="S19"/>
  <c r="T19" s="1"/>
  <c r="P19"/>
  <c r="Q19" s="1"/>
  <c r="M19"/>
  <c r="N19" s="1"/>
  <c r="J19"/>
  <c r="K19" s="1"/>
  <c r="F19"/>
  <c r="DG18"/>
  <c r="DC18"/>
  <c r="CT18"/>
  <c r="CK18"/>
  <c r="CL18" s="1"/>
  <c r="CH18"/>
  <c r="CI18" s="1"/>
  <c r="CE18"/>
  <c r="CF18" s="1"/>
  <c r="CB18"/>
  <c r="CC18" s="1"/>
  <c r="BN18"/>
  <c r="BI18"/>
  <c r="BD18"/>
  <c r="BB18"/>
  <c r="AZ18"/>
  <c r="AU18"/>
  <c r="AV18" s="1"/>
  <c r="AR18"/>
  <c r="AS18" s="1"/>
  <c r="AO18"/>
  <c r="AP18" s="1"/>
  <c r="AL18"/>
  <c r="AM18" s="1"/>
  <c r="AG18"/>
  <c r="AH18" s="1"/>
  <c r="AD18"/>
  <c r="AE18" s="1"/>
  <c r="AA18"/>
  <c r="AB18" s="1"/>
  <c r="X18"/>
  <c r="Y18" s="1"/>
  <c r="S18"/>
  <c r="T18" s="1"/>
  <c r="P18"/>
  <c r="Q18" s="1"/>
  <c r="M18"/>
  <c r="N18" s="1"/>
  <c r="J18"/>
  <c r="K18" s="1"/>
  <c r="F18"/>
  <c r="DG17"/>
  <c r="DC17"/>
  <c r="CT17"/>
  <c r="CK17"/>
  <c r="CL17" s="1"/>
  <c r="CH17"/>
  <c r="CI17" s="1"/>
  <c r="CE17"/>
  <c r="CF17" s="1"/>
  <c r="CB17"/>
  <c r="CC17" s="1"/>
  <c r="BN17"/>
  <c r="BI17"/>
  <c r="BD17"/>
  <c r="BB17"/>
  <c r="AZ17"/>
  <c r="AU17"/>
  <c r="AV17" s="1"/>
  <c r="AR17"/>
  <c r="AS17" s="1"/>
  <c r="AO17"/>
  <c r="AP17" s="1"/>
  <c r="AL17"/>
  <c r="AM17" s="1"/>
  <c r="AG17"/>
  <c r="AH17" s="1"/>
  <c r="AD17"/>
  <c r="AE17" s="1"/>
  <c r="AA17"/>
  <c r="AB17" s="1"/>
  <c r="X17"/>
  <c r="Y17" s="1"/>
  <c r="S17"/>
  <c r="T17" s="1"/>
  <c r="P17"/>
  <c r="Q17" s="1"/>
  <c r="M17"/>
  <c r="N17" s="1"/>
  <c r="J17"/>
  <c r="K17" s="1"/>
  <c r="F17"/>
  <c r="DG16"/>
  <c r="DC16"/>
  <c r="CT16"/>
  <c r="CK16"/>
  <c r="CL16" s="1"/>
  <c r="CH16"/>
  <c r="CI16" s="1"/>
  <c r="CE16"/>
  <c r="CF16" s="1"/>
  <c r="CB16"/>
  <c r="CC16" s="1"/>
  <c r="BN16"/>
  <c r="BI16"/>
  <c r="BD16"/>
  <c r="BB16"/>
  <c r="AZ16"/>
  <c r="AU16"/>
  <c r="AV16" s="1"/>
  <c r="AR16"/>
  <c r="AS16" s="1"/>
  <c r="AO16"/>
  <c r="AP16" s="1"/>
  <c r="AL16"/>
  <c r="AM16" s="1"/>
  <c r="AG16"/>
  <c r="AH16" s="1"/>
  <c r="AD16"/>
  <c r="AE16" s="1"/>
  <c r="AA16"/>
  <c r="AB16" s="1"/>
  <c r="X16"/>
  <c r="Y16" s="1"/>
  <c r="S16"/>
  <c r="T16" s="1"/>
  <c r="P16"/>
  <c r="Q16" s="1"/>
  <c r="M16"/>
  <c r="N16" s="1"/>
  <c r="J16"/>
  <c r="K16" s="1"/>
  <c r="F16"/>
  <c r="DG15"/>
  <c r="DC15"/>
  <c r="CT15"/>
  <c r="CK15"/>
  <c r="CL15" s="1"/>
  <c r="CH15"/>
  <c r="CI15" s="1"/>
  <c r="CE15"/>
  <c r="CF15" s="1"/>
  <c r="CB15"/>
  <c r="CC15" s="1"/>
  <c r="BN15"/>
  <c r="BI15"/>
  <c r="BD15"/>
  <c r="BB15"/>
  <c r="AZ15"/>
  <c r="AU15"/>
  <c r="AV15" s="1"/>
  <c r="AR15"/>
  <c r="AS15" s="1"/>
  <c r="AO15"/>
  <c r="AP15" s="1"/>
  <c r="AL15"/>
  <c r="AM15" s="1"/>
  <c r="AG15"/>
  <c r="AH15" s="1"/>
  <c r="AD15"/>
  <c r="AE15" s="1"/>
  <c r="AA15"/>
  <c r="AB15" s="1"/>
  <c r="X15"/>
  <c r="Y15" s="1"/>
  <c r="S15"/>
  <c r="T15" s="1"/>
  <c r="P15"/>
  <c r="Q15" s="1"/>
  <c r="M15"/>
  <c r="N15" s="1"/>
  <c r="J15"/>
  <c r="K15" s="1"/>
  <c r="F15"/>
  <c r="DG14"/>
  <c r="DC14"/>
  <c r="CT14"/>
  <c r="CK14"/>
  <c r="CL14" s="1"/>
  <c r="CH14"/>
  <c r="CI14" s="1"/>
  <c r="CE14"/>
  <c r="CF14" s="1"/>
  <c r="CB14"/>
  <c r="CC14" s="1"/>
  <c r="BN14"/>
  <c r="BI14"/>
  <c r="BD14"/>
  <c r="BB14"/>
  <c r="AZ14"/>
  <c r="AU14"/>
  <c r="AV14" s="1"/>
  <c r="AR14"/>
  <c r="AS14" s="1"/>
  <c r="AO14"/>
  <c r="AP14" s="1"/>
  <c r="AL14"/>
  <c r="AM14" s="1"/>
  <c r="AG14"/>
  <c r="AH14" s="1"/>
  <c r="AD14"/>
  <c r="AE14" s="1"/>
  <c r="AA14"/>
  <c r="AB14" s="1"/>
  <c r="X14"/>
  <c r="Y14" s="1"/>
  <c r="S14"/>
  <c r="T14" s="1"/>
  <c r="P14"/>
  <c r="Q14" s="1"/>
  <c r="M14"/>
  <c r="N14" s="1"/>
  <c r="J14"/>
  <c r="K14" s="1"/>
  <c r="F14"/>
  <c r="DG13"/>
  <c r="DC13"/>
  <c r="CT13"/>
  <c r="CK13"/>
  <c r="CL13" s="1"/>
  <c r="CH13"/>
  <c r="CI13" s="1"/>
  <c r="CE13"/>
  <c r="CF13" s="1"/>
  <c r="CB13"/>
  <c r="CC13" s="1"/>
  <c r="BN13"/>
  <c r="BI13"/>
  <c r="BD13"/>
  <c r="BB13"/>
  <c r="AZ13"/>
  <c r="AU13"/>
  <c r="AV13" s="1"/>
  <c r="AR13"/>
  <c r="AS13" s="1"/>
  <c r="AO13"/>
  <c r="AP13" s="1"/>
  <c r="AL13"/>
  <c r="AM13" s="1"/>
  <c r="AG13"/>
  <c r="AH13" s="1"/>
  <c r="AD13"/>
  <c r="AE13" s="1"/>
  <c r="AA13"/>
  <c r="AB13" s="1"/>
  <c r="X13"/>
  <c r="Y13" s="1"/>
  <c r="S13"/>
  <c r="T13" s="1"/>
  <c r="P13"/>
  <c r="Q13" s="1"/>
  <c r="M13"/>
  <c r="N13" s="1"/>
  <c r="J13"/>
  <c r="K13" s="1"/>
  <c r="F13"/>
  <c r="DG12"/>
  <c r="DC12"/>
  <c r="CT12"/>
  <c r="CK12"/>
  <c r="CL12" s="1"/>
  <c r="CH12"/>
  <c r="CI12" s="1"/>
  <c r="CE12"/>
  <c r="CF12" s="1"/>
  <c r="CB12"/>
  <c r="CC12" s="1"/>
  <c r="BN12"/>
  <c r="BI12"/>
  <c r="BD12"/>
  <c r="BB12"/>
  <c r="AZ12"/>
  <c r="AU12"/>
  <c r="AV12" s="1"/>
  <c r="AR12"/>
  <c r="AS12" s="1"/>
  <c r="AO12"/>
  <c r="AP12" s="1"/>
  <c r="AL12"/>
  <c r="AM12" s="1"/>
  <c r="AG12"/>
  <c r="AH12" s="1"/>
  <c r="AE12"/>
  <c r="AD12"/>
  <c r="AA12"/>
  <c r="AB12" s="1"/>
  <c r="X12"/>
  <c r="Y12" s="1"/>
  <c r="S12"/>
  <c r="T12" s="1"/>
  <c r="P12"/>
  <c r="Q12" s="1"/>
  <c r="M12"/>
  <c r="N12" s="1"/>
  <c r="J12"/>
  <c r="K12" s="1"/>
  <c r="F12"/>
  <c r="DG11"/>
  <c r="DC11"/>
  <c r="CT11"/>
  <c r="CK11"/>
  <c r="CL11" s="1"/>
  <c r="CH11"/>
  <c r="CI11" s="1"/>
  <c r="CE11"/>
  <c r="CF11" s="1"/>
  <c r="CB11"/>
  <c r="CC11" s="1"/>
  <c r="BN11"/>
  <c r="BI11"/>
  <c r="BD11"/>
  <c r="BB11"/>
  <c r="AZ11"/>
  <c r="AU11"/>
  <c r="AV11" s="1"/>
  <c r="AR11"/>
  <c r="AS11" s="1"/>
  <c r="AO11"/>
  <c r="AP11" s="1"/>
  <c r="AM11"/>
  <c r="AL11"/>
  <c r="AG11"/>
  <c r="AH11" s="1"/>
  <c r="AD11"/>
  <c r="AE11" s="1"/>
  <c r="AA11"/>
  <c r="AB11" s="1"/>
  <c r="X11"/>
  <c r="Y11" s="1"/>
  <c r="S11"/>
  <c r="T11" s="1"/>
  <c r="P11"/>
  <c r="Q11" s="1"/>
  <c r="M11"/>
  <c r="N11" s="1"/>
  <c r="J11"/>
  <c r="K11" s="1"/>
  <c r="F11"/>
  <c r="DG10"/>
  <c r="DC10"/>
  <c r="CT10"/>
  <c r="CK10"/>
  <c r="CL10" s="1"/>
  <c r="CH10"/>
  <c r="CI10" s="1"/>
  <c r="CE10"/>
  <c r="CF10" s="1"/>
  <c r="CB10"/>
  <c r="CC10" s="1"/>
  <c r="BN10"/>
  <c r="BI10"/>
  <c r="BD10"/>
  <c r="BB10"/>
  <c r="AZ10"/>
  <c r="AU10"/>
  <c r="AV10" s="1"/>
  <c r="AR10"/>
  <c r="AS10" s="1"/>
  <c r="AO10"/>
  <c r="AP10" s="1"/>
  <c r="AL10"/>
  <c r="AM10" s="1"/>
  <c r="AG10"/>
  <c r="AH10" s="1"/>
  <c r="AD10"/>
  <c r="AE10" s="1"/>
  <c r="AA10"/>
  <c r="AB10" s="1"/>
  <c r="X10"/>
  <c r="Y10" s="1"/>
  <c r="S10"/>
  <c r="T10" s="1"/>
  <c r="P10"/>
  <c r="Q10" s="1"/>
  <c r="M10"/>
  <c r="N10" s="1"/>
  <c r="J10"/>
  <c r="K10" s="1"/>
  <c r="F10"/>
  <c r="DG9"/>
  <c r="CT9"/>
  <c r="CK9"/>
  <c r="CH9"/>
  <c r="CE9"/>
  <c r="CB9"/>
  <c r="BN9"/>
  <c r="BD9"/>
  <c r="BB9"/>
  <c r="AZ9"/>
  <c r="AR9"/>
  <c r="AO9"/>
  <c r="AL9"/>
  <c r="DG8"/>
  <c r="DC8"/>
  <c r="CT8"/>
  <c r="CK8"/>
  <c r="CL8" s="1"/>
  <c r="CH8"/>
  <c r="CI8" s="1"/>
  <c r="CE8"/>
  <c r="CF8" s="1"/>
  <c r="CB8"/>
  <c r="CC8" s="1"/>
  <c r="BN8"/>
  <c r="BI8"/>
  <c r="BD8"/>
  <c r="BB8"/>
  <c r="AZ8"/>
  <c r="AU8"/>
  <c r="AV8" s="1"/>
  <c r="AR8"/>
  <c r="AS8" s="1"/>
  <c r="AO8"/>
  <c r="AP8" s="1"/>
  <c r="AL8"/>
  <c r="AM8" s="1"/>
  <c r="AG8"/>
  <c r="AH8" s="1"/>
  <c r="AD8"/>
  <c r="AE8" s="1"/>
  <c r="AA8"/>
  <c r="AB8" s="1"/>
  <c r="X8"/>
  <c r="Y8" s="1"/>
  <c r="S8"/>
  <c r="T8" s="1"/>
  <c r="P8"/>
  <c r="Q8" s="1"/>
  <c r="M8"/>
  <c r="N8" s="1"/>
  <c r="J8"/>
  <c r="K8" s="1"/>
  <c r="F8"/>
  <c r="DG7"/>
  <c r="DC7"/>
  <c r="CT7"/>
  <c r="CK7"/>
  <c r="CL7" s="1"/>
  <c r="CH7"/>
  <c r="CI7" s="1"/>
  <c r="CE7"/>
  <c r="CF7" s="1"/>
  <c r="CB7"/>
  <c r="CC7" s="1"/>
  <c r="BN7"/>
  <c r="BI7"/>
  <c r="BD7"/>
  <c r="BB7"/>
  <c r="AZ7"/>
  <c r="AU7"/>
  <c r="AV7" s="1"/>
  <c r="AR7"/>
  <c r="AS7" s="1"/>
  <c r="AO7"/>
  <c r="AP7" s="1"/>
  <c r="AL7"/>
  <c r="AM7" s="1"/>
  <c r="AG7"/>
  <c r="AH7" s="1"/>
  <c r="AD7"/>
  <c r="AE7" s="1"/>
  <c r="AA7"/>
  <c r="AB7" s="1"/>
  <c r="X7"/>
  <c r="Y7" s="1"/>
  <c r="S7"/>
  <c r="T7" s="1"/>
  <c r="P7"/>
  <c r="Q7" s="1"/>
  <c r="M7"/>
  <c r="N7" s="1"/>
  <c r="J7"/>
  <c r="K7" s="1"/>
  <c r="F7"/>
  <c r="DG6"/>
  <c r="DC6"/>
  <c r="CT6"/>
  <c r="CK6"/>
  <c r="CL6" s="1"/>
  <c r="CH6"/>
  <c r="CI6" s="1"/>
  <c r="CE6"/>
  <c r="CF6" s="1"/>
  <c r="CB6"/>
  <c r="CC6" s="1"/>
  <c r="BN6"/>
  <c r="BI6"/>
  <c r="BD6"/>
  <c r="BB6"/>
  <c r="AZ6"/>
  <c r="AU6"/>
  <c r="AV6" s="1"/>
  <c r="AR6"/>
  <c r="AS6" s="1"/>
  <c r="AO6"/>
  <c r="AP6" s="1"/>
  <c r="AL6"/>
  <c r="AM6" s="1"/>
  <c r="AG6"/>
  <c r="AH6" s="1"/>
  <c r="AD6"/>
  <c r="AE6" s="1"/>
  <c r="AA6"/>
  <c r="AB6" s="1"/>
  <c r="X6"/>
  <c r="Y6" s="1"/>
  <c r="S6"/>
  <c r="T6" s="1"/>
  <c r="P6"/>
  <c r="Q6" s="1"/>
  <c r="M6"/>
  <c r="N6" s="1"/>
  <c r="J6"/>
  <c r="K6" s="1"/>
  <c r="F6"/>
  <c r="DG5"/>
  <c r="DC5"/>
  <c r="CT5"/>
  <c r="CK5"/>
  <c r="CL5" s="1"/>
  <c r="CH5"/>
  <c r="CI5" s="1"/>
  <c r="CE5"/>
  <c r="CF5" s="1"/>
  <c r="CB5"/>
  <c r="CC5" s="1"/>
  <c r="BN5"/>
  <c r="BI5"/>
  <c r="BD5"/>
  <c r="BB5"/>
  <c r="AZ5"/>
  <c r="AU5"/>
  <c r="AV5" s="1"/>
  <c r="AR5"/>
  <c r="AS5" s="1"/>
  <c r="AO5"/>
  <c r="AP5" s="1"/>
  <c r="AL5"/>
  <c r="AM5" s="1"/>
  <c r="AG5"/>
  <c r="AH5" s="1"/>
  <c r="AD5"/>
  <c r="AE5" s="1"/>
  <c r="AA5"/>
  <c r="AB5" s="1"/>
  <c r="X5"/>
  <c r="Y5" s="1"/>
  <c r="S5"/>
  <c r="T5" s="1"/>
  <c r="P5"/>
  <c r="Q5" s="1"/>
  <c r="M5"/>
  <c r="N5" s="1"/>
  <c r="J5"/>
  <c r="K5" s="1"/>
  <c r="F5"/>
  <c r="BY7" l="1"/>
  <c r="U20"/>
  <c r="BY6"/>
  <c r="U25"/>
  <c r="AI13"/>
  <c r="BE14"/>
  <c r="AW21"/>
  <c r="BE11"/>
  <c r="BE8"/>
  <c r="BE10"/>
  <c r="BE24"/>
  <c r="U10"/>
  <c r="AI16"/>
  <c r="U19"/>
  <c r="BE25"/>
  <c r="BY11"/>
  <c r="AW23"/>
  <c r="BY23"/>
  <c r="BE9"/>
  <c r="CM14"/>
  <c r="U24"/>
  <c r="BE7"/>
  <c r="BE15"/>
  <c r="CM8"/>
  <c r="AI5"/>
  <c r="BE5"/>
  <c r="BY5"/>
  <c r="U7"/>
  <c r="AW12"/>
  <c r="BY12"/>
  <c r="BY13"/>
  <c r="BY14"/>
  <c r="AW16"/>
  <c r="BY21"/>
  <c r="U22"/>
  <c r="BE22"/>
  <c r="BE23"/>
  <c r="CM5"/>
  <c r="BY8"/>
  <c r="BY10"/>
  <c r="AW11"/>
  <c r="CM12"/>
  <c r="BE16"/>
  <c r="U17"/>
  <c r="U21"/>
  <c r="BY25"/>
  <c r="AI6"/>
  <c r="BE6"/>
  <c r="AW7"/>
  <c r="U8"/>
  <c r="CM9"/>
  <c r="CM10"/>
  <c r="CM11"/>
  <c r="BE12"/>
  <c r="AW13"/>
  <c r="BE13"/>
  <c r="AW14"/>
  <c r="U18"/>
  <c r="BE21"/>
  <c r="U23"/>
  <c r="CM25"/>
  <c r="AW5"/>
  <c r="U6"/>
  <c r="CM6"/>
  <c r="AI8"/>
  <c r="AW8"/>
  <c r="AW9"/>
  <c r="AW10"/>
  <c r="U5"/>
  <c r="AI7"/>
  <c r="AW6"/>
  <c r="CM7"/>
  <c r="CM13"/>
  <c r="U12"/>
  <c r="U13"/>
  <c r="AI14"/>
  <c r="AI22"/>
  <c r="AW25"/>
  <c r="AI11"/>
  <c r="U14"/>
  <c r="AI15"/>
  <c r="CM15"/>
  <c r="CM21"/>
  <c r="AI24"/>
  <c r="AW15"/>
  <c r="AI9"/>
  <c r="AI10"/>
  <c r="U11"/>
  <c r="AI12"/>
  <c r="U15"/>
  <c r="U16"/>
  <c r="BE17"/>
  <c r="BE18"/>
  <c r="BE19"/>
  <c r="BE20"/>
  <c r="CM23"/>
  <c r="CM16"/>
  <c r="CM17"/>
  <c r="CM18"/>
  <c r="CM19"/>
  <c r="CM20"/>
  <c r="AI21"/>
  <c r="CM22"/>
  <c r="AI23"/>
  <c r="CM24"/>
  <c r="AI25"/>
  <c r="BY15"/>
  <c r="BY16"/>
  <c r="AI17"/>
  <c r="AW17"/>
  <c r="BY17"/>
  <c r="AI18"/>
  <c r="AW18"/>
  <c r="BY18"/>
  <c r="AI19"/>
  <c r="AW19"/>
  <c r="BY19"/>
  <c r="AI20"/>
  <c r="AW20"/>
  <c r="BY20"/>
  <c r="AW22"/>
  <c r="BY22"/>
  <c r="AW24"/>
  <c r="BY24"/>
  <c r="CT4"/>
  <c r="DI10" l="1"/>
  <c r="DI6"/>
  <c r="DI21"/>
  <c r="DI7"/>
  <c r="DI24"/>
  <c r="DI11"/>
  <c r="DI14"/>
  <c r="DI8"/>
  <c r="DI25"/>
  <c r="DI19"/>
  <c r="DI22"/>
  <c r="DI13"/>
  <c r="DI20"/>
  <c r="DI18"/>
  <c r="DI23"/>
  <c r="DI17"/>
  <c r="DI5"/>
  <c r="DI16"/>
  <c r="DI12"/>
  <c r="DI15"/>
  <c r="AL4"/>
  <c r="J4"/>
  <c r="DG4" l="1"/>
  <c r="CK4" l="1"/>
  <c r="CL4" s="1"/>
  <c r="CH4"/>
  <c r="CI4" s="1"/>
  <c r="CE4"/>
  <c r="CF4" s="1"/>
  <c r="CB4"/>
  <c r="CC4" s="1"/>
  <c r="BN4"/>
  <c r="BI4"/>
  <c r="BD4"/>
  <c r="BB4"/>
  <c r="AZ4"/>
  <c r="AU4"/>
  <c r="AV4" s="1"/>
  <c r="AR4"/>
  <c r="AS4" s="1"/>
  <c r="AO4"/>
  <c r="AP4" s="1"/>
  <c r="AM4"/>
  <c r="F4"/>
  <c r="BY4" l="1"/>
  <c r="AW4"/>
  <c r="BE4"/>
  <c r="CM4"/>
  <c r="AA4"/>
  <c r="AB4" s="1"/>
  <c r="DC4" l="1"/>
  <c r="AG4"/>
  <c r="AH4" s="1"/>
  <c r="AD4"/>
  <c r="AE4" s="1"/>
  <c r="X4"/>
  <c r="Y4" s="1"/>
  <c r="S4"/>
  <c r="T4" s="1"/>
  <c r="P4"/>
  <c r="Q4" s="1"/>
  <c r="M4"/>
  <c r="N4" s="1"/>
  <c r="K4"/>
  <c r="U4" l="1"/>
  <c r="AI4"/>
  <c r="DI4" l="1"/>
</calcChain>
</file>

<file path=xl/sharedStrings.xml><?xml version="1.0" encoding="utf-8"?>
<sst xmlns="http://schemas.openxmlformats.org/spreadsheetml/2006/main" count="170" uniqueCount="79">
  <si>
    <t>Вах</t>
  </si>
  <si>
    <t>Сов</t>
  </si>
  <si>
    <t xml:space="preserve">Наличие дисциплинарных взысканий </t>
  </si>
  <si>
    <t>День защиты детей</t>
  </si>
  <si>
    <t>Учреждение</t>
  </si>
  <si>
    <t>район</t>
  </si>
  <si>
    <t xml:space="preserve">Общее количество педагогов </t>
  </si>
  <si>
    <t>Кол-во педагогов, имеющие высшую и первую кв.кактегории</t>
  </si>
  <si>
    <t>Всероссийский</t>
  </si>
  <si>
    <t>Международный</t>
  </si>
  <si>
    <t>Участие педагогов в проф.конкурсах</t>
  </si>
  <si>
    <t>городской</t>
  </si>
  <si>
    <t>Республиканский</t>
  </si>
  <si>
    <t>доля</t>
  </si>
  <si>
    <t>балл</t>
  </si>
  <si>
    <t xml:space="preserve">балл </t>
  </si>
  <si>
    <t xml:space="preserve">итоговый балл </t>
  </si>
  <si>
    <t>место</t>
  </si>
  <si>
    <t>итоговый балл</t>
  </si>
  <si>
    <t>ЦДТ "Азино"</t>
  </si>
  <si>
    <t>ГДТТ им.А.Алиша</t>
  </si>
  <si>
    <t>Кол-во детей</t>
  </si>
  <si>
    <t>Выступление педагогов на семинарах, конференциях</t>
  </si>
  <si>
    <t>Методические семинары, конференции, проводимые на базе учреждения</t>
  </si>
  <si>
    <t>Участие ОО в конкурсах ОО</t>
  </si>
  <si>
    <t xml:space="preserve">Грантовая активность 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</si>
  <si>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</si>
  <si>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</si>
  <si>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</si>
  <si>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</si>
  <si>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</si>
  <si>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 xml:space="preserve">Доступность и открытость </t>
  </si>
  <si>
    <t>Безопасные условия</t>
  </si>
  <si>
    <t>Налииче детского травматизма</t>
  </si>
  <si>
    <t>Наличие взрослого травматизма</t>
  </si>
  <si>
    <t>Кол-во детей-инвалидов, ОВЗ</t>
  </si>
  <si>
    <t>Доля детей-инвалидов, ОВЗ</t>
  </si>
  <si>
    <t>Наличие адаптированной программы</t>
  </si>
  <si>
    <t>Обеспечение образовательного процесса</t>
  </si>
  <si>
    <t>Результаты воспитанников</t>
  </si>
  <si>
    <t>НВП</t>
  </si>
  <si>
    <t>9 Мая</t>
  </si>
  <si>
    <t>день города и РТ</t>
  </si>
  <si>
    <t>Балл</t>
  </si>
  <si>
    <t>Городские меропряития</t>
  </si>
  <si>
    <t>Иные городские мероприятия</t>
  </si>
  <si>
    <t>Объем средств, привлеченных за счет оказания платных услуг</t>
  </si>
  <si>
    <t>объем средств из расчета на 1 чел.</t>
  </si>
  <si>
    <t>Наличие жалоб</t>
  </si>
  <si>
    <t>итоговые баллы</t>
  </si>
  <si>
    <t>рейтинг</t>
  </si>
  <si>
    <t>Эффективность управления</t>
  </si>
  <si>
    <t>иттговый балл</t>
  </si>
  <si>
    <t>Авиа</t>
  </si>
  <si>
    <t>ЦВР</t>
  </si>
  <si>
    <t>ЦДТ</t>
  </si>
  <si>
    <t>Факел</t>
  </si>
  <si>
    <t>ГЦОиРД</t>
  </si>
  <si>
    <t>Кир</t>
  </si>
  <si>
    <t>ЦДТТ им.В.П.Чкалова</t>
  </si>
  <si>
    <t>Мос</t>
  </si>
  <si>
    <t>Шарм</t>
  </si>
  <si>
    <t>ДДЮТиЭ</t>
  </si>
  <si>
    <t>Н-С</t>
  </si>
  <si>
    <t>Простор</t>
  </si>
  <si>
    <t>Прив</t>
  </si>
  <si>
    <t xml:space="preserve"> "Молодость"</t>
  </si>
  <si>
    <t>ЦДТ "Олимп"</t>
  </si>
  <si>
    <t xml:space="preserve"> "Танкодром"</t>
  </si>
  <si>
    <t>ЦДТ "Дербышки"</t>
  </si>
  <si>
    <t>ЦДТ "ДА"</t>
  </si>
  <si>
    <t>ГДЭБЦ</t>
  </si>
  <si>
    <t>СДЮТиЭ</t>
  </si>
  <si>
    <t>МБУДО "ЦДОД "Заречье"</t>
  </si>
  <si>
    <t>Организация и проведение мероприятий самим учреждением, в том числе праздники дворов, открытие новогодних ёлок</t>
  </si>
  <si>
    <t>Район</t>
  </si>
  <si>
    <t>Город</t>
  </si>
  <si>
    <t>Республика</t>
  </si>
  <si>
    <t>Место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</si>
</sst>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3E4"/>
        <bgColor indexed="64"/>
      </patternFill>
    </fill>
    <fill>
      <patternFill patternType="solid">
        <fgColor rgb="FFDEFAFE"/>
        <bgColor indexed="64"/>
      </patternFill>
    </fill>
    <fill>
      <patternFill patternType="solid">
        <fgColor rgb="FFFFEDEB"/>
        <bgColor indexed="64"/>
      </patternFill>
    </fill>
    <fill>
      <patternFill patternType="solid">
        <fgColor rgb="FFD2E3FE"/>
        <bgColor indexed="64"/>
      </patternFill>
    </fill>
    <fill>
      <patternFill patternType="solid">
        <fgColor rgb="FFFC6A5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ont="1" applyFill="1" applyBorder="1"/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0" fillId="4" borderId="1" xfId="0" applyFont="1" applyFill="1" applyBorder="1"/>
    <xf numFmtId="1" fontId="0" fillId="2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164" fontId="0" fillId="2" borderId="1" xfId="0" applyNumberFormat="1" applyFill="1" applyBorder="1"/>
    <xf numFmtId="1" fontId="0" fillId="4" borderId="1" xfId="0" applyNumberFormat="1" applyFont="1" applyFill="1" applyBorder="1"/>
    <xf numFmtId="0" fontId="3" fillId="2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0" fillId="5" borderId="1" xfId="0" applyFont="1" applyFill="1" applyBorder="1"/>
    <xf numFmtId="0" fontId="3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0" fillId="3" borderId="1" xfId="0" applyFont="1" applyFill="1" applyBorder="1"/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/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0" fillId="9" borderId="1" xfId="0" applyFill="1" applyBorder="1" applyAlignment="1">
      <alignment horizontal="center"/>
    </xf>
    <xf numFmtId="1" fontId="0" fillId="9" borderId="1" xfId="0" applyNumberFormat="1" applyFont="1" applyFill="1" applyBorder="1" applyAlignment="1">
      <alignment horizontal="center" vertical="center"/>
    </xf>
    <xf numFmtId="0" fontId="0" fillId="9" borderId="1" xfId="0" applyFont="1" applyFill="1" applyBorder="1"/>
    <xf numFmtId="0" fontId="1" fillId="9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/>
    </xf>
    <xf numFmtId="0" fontId="6" fillId="4" borderId="1" xfId="0" applyFont="1" applyFill="1" applyBorder="1" applyAlignment="1">
      <alignment horizontal="center" vertical="center" textRotation="90"/>
    </xf>
    <xf numFmtId="0" fontId="8" fillId="10" borderId="1" xfId="0" applyFont="1" applyFill="1" applyBorder="1" applyAlignment="1">
      <alignment horizontal="center" vertical="center" textRotation="90"/>
    </xf>
    <xf numFmtId="1" fontId="9" fillId="10" borderId="1" xfId="0" applyNumberFormat="1" applyFont="1" applyFill="1" applyBorder="1"/>
    <xf numFmtId="0" fontId="9" fillId="10" borderId="1" xfId="0" applyFont="1" applyFill="1" applyBorder="1"/>
    <xf numFmtId="0" fontId="10" fillId="10" borderId="1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/>
    </xf>
    <xf numFmtId="164" fontId="0" fillId="4" borderId="1" xfId="0" applyNumberFormat="1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textRotation="90"/>
    </xf>
    <xf numFmtId="0" fontId="0" fillId="7" borderId="1" xfId="0" applyFont="1" applyFill="1" applyBorder="1" applyAlignment="1">
      <alignment horizontal="center" vertical="center" textRotation="90" wrapText="1"/>
    </xf>
    <xf numFmtId="0" fontId="0" fillId="8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wrapText="1"/>
    </xf>
    <xf numFmtId="0" fontId="0" fillId="7" borderId="1" xfId="0" applyFont="1" applyFill="1" applyBorder="1"/>
    <xf numFmtId="0" fontId="0" fillId="8" borderId="1" xfId="0" applyFont="1" applyFill="1" applyBorder="1"/>
    <xf numFmtId="2" fontId="0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/>
    </xf>
    <xf numFmtId="0" fontId="7" fillId="9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textRotation="90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6A52"/>
      <color rgb="FFD2E3FE"/>
      <color rgb="FFFFEDEB"/>
      <color rgb="FFDEFAFE"/>
      <color rgb="FFCBF7FD"/>
      <color rgb="FFEDE3E4"/>
      <color rgb="FFF69D94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DJ25"/>
  <sheetViews>
    <sheetView tabSelected="1" view="pageBreakPreview" zoomScale="90" zoomScaleNormal="70" zoomScaleSheetLayoutView="90" workbookViewId="0">
      <selection activeCell="U9" sqref="U9"/>
    </sheetView>
  </sheetViews>
  <sheetFormatPr defaultRowHeight="15"/>
  <cols>
    <col min="1" max="1" width="6.28515625" style="3" customWidth="1"/>
    <col min="2" max="2" width="17.140625" style="3" customWidth="1"/>
    <col min="3" max="3" width="8.28515625" style="3" customWidth="1"/>
    <col min="4" max="4" width="7.42578125" style="3" customWidth="1"/>
    <col min="5" max="5" width="8.7109375" style="3" customWidth="1"/>
    <col min="6" max="6" width="9.28515625" style="3" customWidth="1"/>
    <col min="7" max="8" width="4.5703125" style="3" customWidth="1"/>
    <col min="9" max="9" width="4" style="3" customWidth="1"/>
    <col min="10" max="10" width="5.28515625" style="3" customWidth="1"/>
    <col min="11" max="11" width="4.5703125" style="3" customWidth="1"/>
    <col min="12" max="17" width="5.7109375" style="3" customWidth="1"/>
    <col min="18" max="20" width="5.5703125" style="3" customWidth="1"/>
    <col min="21" max="21" width="12" style="3" customWidth="1"/>
    <col min="22" max="22" width="4.85546875" style="3" customWidth="1"/>
    <col min="23" max="28" width="5.5703125" style="3" customWidth="1"/>
    <col min="29" max="31" width="5.7109375" style="3" customWidth="1"/>
    <col min="32" max="32" width="5.42578125" style="3" customWidth="1"/>
    <col min="33" max="35" width="6.140625" style="3" customWidth="1"/>
    <col min="36" max="36" width="4" style="3" customWidth="1"/>
    <col min="37" max="40" width="4.7109375" style="3" customWidth="1"/>
    <col min="41" max="41" width="4.28515625" style="3" customWidth="1"/>
    <col min="42" max="42" width="4.7109375" style="3" customWidth="1"/>
    <col min="43" max="43" width="5.42578125" style="3" customWidth="1"/>
    <col min="44" max="44" width="4.28515625" style="3" customWidth="1"/>
    <col min="45" max="45" width="4.85546875" style="3" customWidth="1"/>
    <col min="46" max="46" width="5" style="3" customWidth="1"/>
    <col min="47" max="47" width="3.7109375" style="3" customWidth="1"/>
    <col min="48" max="48" width="4" style="3" customWidth="1"/>
    <col min="49" max="49" width="5.42578125" style="3" customWidth="1"/>
    <col min="50" max="50" width="5" style="3" customWidth="1"/>
    <col min="51" max="51" width="5.5703125" style="3" customWidth="1"/>
    <col min="52" max="52" width="4.140625" style="3" customWidth="1"/>
    <col min="53" max="53" width="6.42578125" style="3" customWidth="1"/>
    <col min="54" max="54" width="4.42578125" style="3" customWidth="1"/>
    <col min="55" max="55" width="5" style="3" customWidth="1"/>
    <col min="56" max="56" width="4.7109375" style="3" customWidth="1"/>
    <col min="57" max="57" width="5" style="3" customWidth="1"/>
    <col min="58" max="58" width="4.85546875" style="3" customWidth="1"/>
    <col min="59" max="59" width="5" style="3" customWidth="1"/>
    <col min="60" max="61" width="5.140625" style="3" customWidth="1"/>
    <col min="62" max="62" width="4.28515625" style="3" customWidth="1"/>
    <col min="63" max="65" width="6.28515625" style="3" customWidth="1"/>
    <col min="66" max="66" width="5.42578125" style="3" customWidth="1"/>
    <col min="67" max="67" width="4.140625" style="3" customWidth="1"/>
    <col min="68" max="68" width="6.5703125" style="3" customWidth="1"/>
    <col min="69" max="69" width="5.7109375" style="3" customWidth="1"/>
    <col min="70" max="70" width="5.140625" style="3" customWidth="1"/>
    <col min="71" max="71" width="4.42578125" style="3" customWidth="1"/>
    <col min="72" max="73" width="6.42578125" style="3" customWidth="1"/>
    <col min="74" max="74" width="4.85546875" style="3" customWidth="1"/>
    <col min="75" max="75" width="7.5703125" style="3" customWidth="1"/>
    <col min="76" max="76" width="5.28515625" style="3" customWidth="1"/>
    <col min="77" max="77" width="4.7109375" style="3" customWidth="1"/>
    <col min="78" max="78" width="10.5703125" style="3" customWidth="1"/>
    <col min="79" max="90" width="6.42578125" style="3" customWidth="1"/>
    <col min="91" max="91" width="9.42578125" style="3" customWidth="1"/>
    <col min="92" max="92" width="5" style="3" customWidth="1"/>
    <col min="93" max="94" width="4.42578125" style="3" customWidth="1"/>
    <col min="95" max="96" width="5" style="3" customWidth="1"/>
    <col min="97" max="97" width="8.140625" style="3" customWidth="1"/>
    <col min="98" max="98" width="5" style="3" customWidth="1"/>
    <col min="99" max="105" width="4.42578125" style="3" customWidth="1"/>
    <col min="106" max="106" width="14.28515625" style="4" customWidth="1"/>
    <col min="107" max="107" width="7.5703125" style="4" customWidth="1"/>
    <col min="108" max="108" width="5.85546875" style="4" customWidth="1"/>
    <col min="109" max="109" width="5.5703125" style="3" customWidth="1"/>
    <col min="110" max="110" width="6.42578125" style="3" customWidth="1"/>
    <col min="111" max="111" width="5.5703125" style="3" customWidth="1"/>
    <col min="112" max="112" width="6.42578125" style="3" customWidth="1"/>
    <col min="113" max="113" width="7.42578125" style="3" customWidth="1"/>
    <col min="114" max="114" width="6.42578125" style="3" customWidth="1"/>
  </cols>
  <sheetData>
    <row r="1" spans="1:114" ht="48.75" customHeight="1">
      <c r="A1" s="43"/>
      <c r="B1" s="43"/>
      <c r="C1" s="80" t="s">
        <v>21</v>
      </c>
      <c r="D1" s="59" t="s">
        <v>6</v>
      </c>
      <c r="E1" s="59" t="s">
        <v>7</v>
      </c>
      <c r="F1" s="59" t="s">
        <v>13</v>
      </c>
      <c r="G1" s="64" t="s">
        <v>14</v>
      </c>
      <c r="H1" s="64" t="s">
        <v>17</v>
      </c>
      <c r="I1" s="61" t="s">
        <v>10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1" t="s">
        <v>22</v>
      </c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 t="s">
        <v>23</v>
      </c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1" t="s">
        <v>24</v>
      </c>
      <c r="AZ1" s="61"/>
      <c r="BA1" s="61"/>
      <c r="BB1" s="61"/>
      <c r="BC1" s="61"/>
      <c r="BD1" s="81"/>
      <c r="BE1" s="81"/>
      <c r="BF1" s="81"/>
      <c r="BG1" s="76" t="s">
        <v>25</v>
      </c>
      <c r="BH1" s="77"/>
      <c r="BI1" s="77"/>
      <c r="BJ1" s="77"/>
      <c r="BK1" s="66" t="s">
        <v>31</v>
      </c>
      <c r="BL1" s="67"/>
      <c r="BM1" s="67"/>
      <c r="BN1" s="67"/>
      <c r="BO1" s="67"/>
      <c r="BP1" s="68" t="s">
        <v>32</v>
      </c>
      <c r="BQ1" s="68"/>
      <c r="BR1" s="68"/>
      <c r="BS1" s="69"/>
      <c r="BT1" s="68" t="s">
        <v>38</v>
      </c>
      <c r="BU1" s="70"/>
      <c r="BV1" s="70"/>
      <c r="BW1" s="70"/>
      <c r="BX1" s="70"/>
      <c r="BY1" s="70"/>
      <c r="BZ1" s="70"/>
      <c r="CA1" s="71" t="s">
        <v>39</v>
      </c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8" t="s">
        <v>44</v>
      </c>
      <c r="CP1" s="79"/>
      <c r="CQ1" s="79"/>
      <c r="CR1" s="79"/>
      <c r="CS1" s="79"/>
      <c r="CT1" s="79"/>
      <c r="CU1" s="79"/>
      <c r="CV1" s="73" t="s">
        <v>74</v>
      </c>
      <c r="CW1" s="74"/>
      <c r="CX1" s="74"/>
      <c r="CY1" s="74"/>
      <c r="CZ1" s="74"/>
      <c r="DA1" s="75"/>
      <c r="DB1" s="15"/>
      <c r="DC1" s="58" t="s">
        <v>51</v>
      </c>
      <c r="DD1" s="58"/>
      <c r="DE1" s="58"/>
      <c r="DF1" s="58"/>
      <c r="DG1" s="58"/>
      <c r="DH1" s="58"/>
      <c r="DI1" s="58"/>
      <c r="DJ1" s="58"/>
    </row>
    <row r="2" spans="1:114" ht="116.25" customHeight="1">
      <c r="A2" s="5" t="s">
        <v>5</v>
      </c>
      <c r="B2" s="44" t="s">
        <v>4</v>
      </c>
      <c r="C2" s="80"/>
      <c r="D2" s="60"/>
      <c r="E2" s="60"/>
      <c r="F2" s="63"/>
      <c r="G2" s="65"/>
      <c r="H2" s="65"/>
      <c r="I2" s="15" t="s">
        <v>11</v>
      </c>
      <c r="J2" s="15" t="s">
        <v>13</v>
      </c>
      <c r="K2" s="55" t="s">
        <v>14</v>
      </c>
      <c r="L2" s="15" t="s">
        <v>12</v>
      </c>
      <c r="M2" s="15" t="s">
        <v>13</v>
      </c>
      <c r="N2" s="15" t="s">
        <v>15</v>
      </c>
      <c r="O2" s="15" t="s">
        <v>8</v>
      </c>
      <c r="P2" s="15" t="s">
        <v>13</v>
      </c>
      <c r="Q2" s="15" t="s">
        <v>15</v>
      </c>
      <c r="R2" s="15" t="s">
        <v>9</v>
      </c>
      <c r="S2" s="15" t="s">
        <v>13</v>
      </c>
      <c r="T2" s="15" t="s">
        <v>14</v>
      </c>
      <c r="U2" s="16" t="s">
        <v>16</v>
      </c>
      <c r="V2" s="16" t="s">
        <v>17</v>
      </c>
      <c r="W2" s="15" t="s">
        <v>11</v>
      </c>
      <c r="X2" s="15" t="s">
        <v>13</v>
      </c>
      <c r="Y2" s="15" t="s">
        <v>14</v>
      </c>
      <c r="Z2" s="15" t="s">
        <v>12</v>
      </c>
      <c r="AA2" s="15" t="s">
        <v>13</v>
      </c>
      <c r="AB2" s="15" t="s">
        <v>14</v>
      </c>
      <c r="AC2" s="15" t="s">
        <v>8</v>
      </c>
      <c r="AD2" s="15" t="s">
        <v>13</v>
      </c>
      <c r="AE2" s="15" t="s">
        <v>14</v>
      </c>
      <c r="AF2" s="15" t="s">
        <v>9</v>
      </c>
      <c r="AG2" s="15" t="s">
        <v>13</v>
      </c>
      <c r="AH2" s="15" t="s">
        <v>14</v>
      </c>
      <c r="AI2" s="16" t="s">
        <v>18</v>
      </c>
      <c r="AJ2" s="16" t="s">
        <v>17</v>
      </c>
      <c r="AK2" s="15" t="s">
        <v>11</v>
      </c>
      <c r="AL2" s="15" t="s">
        <v>13</v>
      </c>
      <c r="AM2" s="15" t="s">
        <v>14</v>
      </c>
      <c r="AN2" s="15" t="s">
        <v>12</v>
      </c>
      <c r="AO2" s="15" t="s">
        <v>13</v>
      </c>
      <c r="AP2" s="15" t="s">
        <v>14</v>
      </c>
      <c r="AQ2" s="15" t="s">
        <v>8</v>
      </c>
      <c r="AR2" s="15" t="s">
        <v>13</v>
      </c>
      <c r="AS2" s="15" t="s">
        <v>14</v>
      </c>
      <c r="AT2" s="15" t="s">
        <v>9</v>
      </c>
      <c r="AU2" s="15" t="s">
        <v>13</v>
      </c>
      <c r="AV2" s="15" t="s">
        <v>14</v>
      </c>
      <c r="AW2" s="16" t="s">
        <v>18</v>
      </c>
      <c r="AX2" s="16" t="s">
        <v>17</v>
      </c>
      <c r="AY2" s="15" t="s">
        <v>12</v>
      </c>
      <c r="AZ2" s="15" t="s">
        <v>14</v>
      </c>
      <c r="BA2" s="15" t="s">
        <v>8</v>
      </c>
      <c r="BB2" s="15" t="s">
        <v>14</v>
      </c>
      <c r="BC2" s="15" t="s">
        <v>9</v>
      </c>
      <c r="BD2" s="15" t="s">
        <v>14</v>
      </c>
      <c r="BE2" s="16" t="s">
        <v>18</v>
      </c>
      <c r="BF2" s="16" t="s">
        <v>17</v>
      </c>
      <c r="BG2" s="18" t="s">
        <v>26</v>
      </c>
      <c r="BH2" s="18" t="s">
        <v>27</v>
      </c>
      <c r="BI2" s="16" t="s">
        <v>14</v>
      </c>
      <c r="BJ2" s="16" t="s">
        <v>17</v>
      </c>
      <c r="BK2" s="21" t="s">
        <v>28</v>
      </c>
      <c r="BL2" s="21" t="s">
        <v>29</v>
      </c>
      <c r="BM2" s="21" t="s">
        <v>30</v>
      </c>
      <c r="BN2" s="16" t="s">
        <v>14</v>
      </c>
      <c r="BO2" s="16" t="s">
        <v>17</v>
      </c>
      <c r="BP2" s="24" t="s">
        <v>33</v>
      </c>
      <c r="BQ2" s="24" t="s">
        <v>34</v>
      </c>
      <c r="BR2" s="29" t="s">
        <v>14</v>
      </c>
      <c r="BS2" s="45" t="s">
        <v>17</v>
      </c>
      <c r="BT2" s="27" t="s">
        <v>35</v>
      </c>
      <c r="BU2" s="27" t="s">
        <v>36</v>
      </c>
      <c r="BV2" s="27" t="s">
        <v>14</v>
      </c>
      <c r="BW2" s="27" t="s">
        <v>37</v>
      </c>
      <c r="BX2" s="29" t="s">
        <v>14</v>
      </c>
      <c r="BY2" s="29" t="s">
        <v>52</v>
      </c>
      <c r="BZ2" s="45" t="s">
        <v>17</v>
      </c>
      <c r="CA2" s="30" t="s">
        <v>11</v>
      </c>
      <c r="CB2" s="30" t="s">
        <v>13</v>
      </c>
      <c r="CC2" s="30" t="s">
        <v>14</v>
      </c>
      <c r="CD2" s="30" t="s">
        <v>12</v>
      </c>
      <c r="CE2" s="30" t="s">
        <v>13</v>
      </c>
      <c r="CF2" s="30" t="s">
        <v>14</v>
      </c>
      <c r="CG2" s="30" t="s">
        <v>8</v>
      </c>
      <c r="CH2" s="30" t="s">
        <v>13</v>
      </c>
      <c r="CI2" s="30" t="s">
        <v>14</v>
      </c>
      <c r="CJ2" s="30" t="s">
        <v>9</v>
      </c>
      <c r="CK2" s="30" t="s">
        <v>13</v>
      </c>
      <c r="CL2" s="30" t="s">
        <v>14</v>
      </c>
      <c r="CM2" s="16" t="s">
        <v>18</v>
      </c>
      <c r="CN2" s="16" t="s">
        <v>17</v>
      </c>
      <c r="CO2" s="46" t="s">
        <v>40</v>
      </c>
      <c r="CP2" s="46" t="s">
        <v>41</v>
      </c>
      <c r="CQ2" s="46" t="s">
        <v>3</v>
      </c>
      <c r="CR2" s="46" t="s">
        <v>42</v>
      </c>
      <c r="CS2" s="46" t="s">
        <v>45</v>
      </c>
      <c r="CT2" s="16" t="s">
        <v>43</v>
      </c>
      <c r="CU2" s="16" t="s">
        <v>17</v>
      </c>
      <c r="CV2" s="57" t="s">
        <v>75</v>
      </c>
      <c r="CW2" s="57" t="s">
        <v>76</v>
      </c>
      <c r="CX2" s="57" t="s">
        <v>77</v>
      </c>
      <c r="CY2" s="57" t="s">
        <v>8</v>
      </c>
      <c r="CZ2" s="56" t="s">
        <v>43</v>
      </c>
      <c r="DA2" s="56" t="s">
        <v>78</v>
      </c>
      <c r="DB2" s="47" t="s">
        <v>46</v>
      </c>
      <c r="DC2" s="34" t="s">
        <v>47</v>
      </c>
      <c r="DD2" s="34" t="s">
        <v>14</v>
      </c>
      <c r="DE2" s="34" t="s">
        <v>48</v>
      </c>
      <c r="DF2" s="34" t="s">
        <v>2</v>
      </c>
      <c r="DG2" s="35" t="s">
        <v>14</v>
      </c>
      <c r="DH2" s="35" t="s">
        <v>17</v>
      </c>
      <c r="DI2" s="40" t="s">
        <v>49</v>
      </c>
      <c r="DJ2" s="40" t="s">
        <v>50</v>
      </c>
    </row>
    <row r="3" spans="1:114" ht="30" customHeight="1">
      <c r="A3" s="5"/>
      <c r="B3" s="44"/>
      <c r="C3" s="48"/>
      <c r="D3" s="9"/>
      <c r="E3" s="9"/>
      <c r="F3" s="9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2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1"/>
      <c r="AZ3" s="11"/>
      <c r="BA3" s="11"/>
      <c r="BB3" s="11"/>
      <c r="BC3" s="11"/>
      <c r="BD3" s="11"/>
      <c r="BE3" s="12"/>
      <c r="BF3" s="12"/>
      <c r="BG3" s="19"/>
      <c r="BH3" s="19"/>
      <c r="BI3" s="16"/>
      <c r="BJ3" s="16"/>
      <c r="BK3" s="22"/>
      <c r="BL3" s="22"/>
      <c r="BM3" s="22"/>
      <c r="BN3" s="16"/>
      <c r="BO3" s="16"/>
      <c r="BP3" s="25"/>
      <c r="BQ3" s="25"/>
      <c r="BR3" s="28"/>
      <c r="BS3" s="28"/>
      <c r="BT3" s="28"/>
      <c r="BU3" s="28"/>
      <c r="BV3" s="28"/>
      <c r="BW3" s="28"/>
      <c r="BX3" s="28"/>
      <c r="BY3" s="28"/>
      <c r="BZ3" s="2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28"/>
      <c r="CN3" s="28"/>
      <c r="CO3" s="50"/>
      <c r="CP3" s="50"/>
      <c r="CQ3" s="50"/>
      <c r="CR3" s="50"/>
      <c r="CS3" s="50"/>
      <c r="CT3" s="28"/>
      <c r="CU3" s="28"/>
      <c r="CV3" s="28"/>
      <c r="CW3" s="28"/>
      <c r="CX3" s="28"/>
      <c r="CY3" s="28"/>
      <c r="CZ3" s="28"/>
      <c r="DA3" s="28"/>
      <c r="DB3" s="41"/>
      <c r="DC3" s="31"/>
      <c r="DD3" s="31"/>
      <c r="DE3" s="31"/>
      <c r="DF3" s="31"/>
      <c r="DG3" s="17"/>
      <c r="DH3" s="36"/>
      <c r="DI3" s="37"/>
      <c r="DJ3" s="37"/>
    </row>
    <row r="4" spans="1:114" ht="16.5" hidden="1" customHeight="1">
      <c r="A4" s="2" t="s">
        <v>53</v>
      </c>
      <c r="B4" s="51" t="s">
        <v>54</v>
      </c>
      <c r="C4" s="51">
        <v>1390</v>
      </c>
      <c r="D4" s="1">
        <v>23</v>
      </c>
      <c r="E4" s="1">
        <v>13</v>
      </c>
      <c r="F4" s="8">
        <f t="shared" ref="F4" si="0">E4*100/D4</f>
        <v>56.521739130434781</v>
      </c>
      <c r="G4" s="7">
        <v>3</v>
      </c>
      <c r="H4" s="7">
        <v>1</v>
      </c>
      <c r="I4" s="1">
        <v>10</v>
      </c>
      <c r="J4" s="13">
        <f t="shared" ref="J4" si="1">I4*100/D4</f>
        <v>43.478260869565219</v>
      </c>
      <c r="K4" s="1">
        <f t="shared" ref="K4" si="2">J4*2</f>
        <v>86.956521739130437</v>
      </c>
      <c r="L4" s="1">
        <v>32</v>
      </c>
      <c r="M4" s="6">
        <f t="shared" ref="M4" si="3">L4*100/D4</f>
        <v>139.13043478260869</v>
      </c>
      <c r="N4" s="1">
        <f t="shared" ref="N4" si="4">M4*2</f>
        <v>278.26086956521738</v>
      </c>
      <c r="O4" s="1">
        <v>44</v>
      </c>
      <c r="P4" s="1">
        <f t="shared" ref="P4" si="5">O4*100/D4</f>
        <v>191.30434782608697</v>
      </c>
      <c r="Q4" s="1">
        <f t="shared" ref="Q4" si="6">P4*3</f>
        <v>573.91304347826087</v>
      </c>
      <c r="R4" s="1">
        <v>17</v>
      </c>
      <c r="S4" s="1">
        <f t="shared" ref="S4" si="7">R4*100/D4</f>
        <v>73.913043478260875</v>
      </c>
      <c r="T4" s="1">
        <f t="shared" ref="T4" si="8">S4*3</f>
        <v>221.73913043478262</v>
      </c>
      <c r="U4" s="42">
        <f t="shared" ref="U4" si="9">K4+N4+Q4+T4</f>
        <v>1160.8695652173915</v>
      </c>
      <c r="V4" s="7">
        <v>1</v>
      </c>
      <c r="W4" s="1">
        <v>7</v>
      </c>
      <c r="X4" s="1">
        <f t="shared" ref="X4" si="10">W4*100/D4</f>
        <v>30.434782608695652</v>
      </c>
      <c r="Y4" s="1">
        <f t="shared" ref="Y4" si="11">X4*2</f>
        <v>60.869565217391305</v>
      </c>
      <c r="Z4" s="1">
        <v>21</v>
      </c>
      <c r="AA4" s="1">
        <f t="shared" ref="AA4" si="12">Z4*100/D4</f>
        <v>91.304347826086953</v>
      </c>
      <c r="AB4" s="1">
        <f t="shared" ref="AB4" si="13">AA4*2</f>
        <v>182.60869565217391</v>
      </c>
      <c r="AC4" s="1">
        <v>138</v>
      </c>
      <c r="AD4" s="1">
        <f t="shared" ref="AD4" si="14">AC4*100/D4</f>
        <v>600</v>
      </c>
      <c r="AE4" s="1">
        <f t="shared" ref="AE4" si="15">AD4*3</f>
        <v>1800</v>
      </c>
      <c r="AF4" s="1">
        <v>72</v>
      </c>
      <c r="AG4" s="1">
        <f t="shared" ref="AG4" si="16">AF4*100/D4</f>
        <v>313.04347826086956</v>
      </c>
      <c r="AH4" s="1">
        <f t="shared" ref="AH4" si="17">AG4*3</f>
        <v>939.13043478260875</v>
      </c>
      <c r="AI4" s="7">
        <f t="shared" ref="AI4" si="18">Y4+AB4+AE4+AH4</f>
        <v>2982.608695652174</v>
      </c>
      <c r="AJ4" s="7">
        <v>1</v>
      </c>
      <c r="AK4" s="7">
        <v>5</v>
      </c>
      <c r="AL4" s="7">
        <f t="shared" ref="AL4" si="19">AK4*100/D4</f>
        <v>21.739130434782609</v>
      </c>
      <c r="AM4" s="7">
        <f t="shared" ref="AM4" si="20">AL4*2</f>
        <v>43.478260869565219</v>
      </c>
      <c r="AN4" s="7">
        <v>2</v>
      </c>
      <c r="AO4" s="7">
        <f t="shared" ref="AO4" si="21">AN4*100/D4</f>
        <v>8.695652173913043</v>
      </c>
      <c r="AP4" s="7">
        <f t="shared" ref="AP4" si="22">AO4*2</f>
        <v>17.391304347826086</v>
      </c>
      <c r="AQ4" s="7">
        <v>1</v>
      </c>
      <c r="AR4" s="7">
        <f t="shared" ref="AR4" si="23">AQ4*100/D4</f>
        <v>4.3478260869565215</v>
      </c>
      <c r="AS4" s="7">
        <f t="shared" ref="AS4" si="24">AR4*3</f>
        <v>13.043478260869565</v>
      </c>
      <c r="AT4" s="7">
        <v>1</v>
      </c>
      <c r="AU4" s="7">
        <f t="shared" ref="AU4" si="25">AT4*100/D4</f>
        <v>4.3478260869565215</v>
      </c>
      <c r="AV4" s="7">
        <f t="shared" ref="AV4" si="26">AU4*3</f>
        <v>13.043478260869565</v>
      </c>
      <c r="AW4" s="7">
        <f t="shared" ref="AW4" si="27">AM4+AP4+AS4+AV4</f>
        <v>86.956521739130437</v>
      </c>
      <c r="AX4" s="7">
        <v>4</v>
      </c>
      <c r="AY4" s="1">
        <v>0</v>
      </c>
      <c r="AZ4" s="1">
        <f t="shared" ref="AZ4" si="28">AY4*2</f>
        <v>0</v>
      </c>
      <c r="BA4" s="1">
        <v>8</v>
      </c>
      <c r="BB4" s="1">
        <f t="shared" ref="BB4" si="29">BA4*3</f>
        <v>24</v>
      </c>
      <c r="BC4" s="1">
        <v>0</v>
      </c>
      <c r="BD4" s="1">
        <f t="shared" ref="BD4" si="30">BC4*4</f>
        <v>0</v>
      </c>
      <c r="BE4" s="7">
        <f t="shared" ref="BE4" si="31">AZ4+BB4+BD4</f>
        <v>24</v>
      </c>
      <c r="BF4" s="7">
        <v>2</v>
      </c>
      <c r="BG4" s="20">
        <v>0</v>
      </c>
      <c r="BH4" s="20">
        <v>3</v>
      </c>
      <c r="BI4" s="7">
        <f t="shared" ref="BI4" si="32">BG4+BH4</f>
        <v>3</v>
      </c>
      <c r="BJ4" s="7">
        <v>6</v>
      </c>
      <c r="BK4" s="23">
        <v>1</v>
      </c>
      <c r="BL4" s="23">
        <v>1</v>
      </c>
      <c r="BM4" s="23">
        <v>1</v>
      </c>
      <c r="BN4" s="7">
        <f t="shared" ref="BN4" si="33">BK4+BL4+BM4</f>
        <v>3</v>
      </c>
      <c r="BO4" s="7">
        <v>1</v>
      </c>
      <c r="BP4" s="26">
        <v>5</v>
      </c>
      <c r="BQ4" s="26">
        <v>5</v>
      </c>
      <c r="BR4" s="7">
        <v>5</v>
      </c>
      <c r="BS4" s="7">
        <v>1</v>
      </c>
      <c r="BT4" s="7">
        <v>0</v>
      </c>
      <c r="BU4" s="42">
        <v>0</v>
      </c>
      <c r="BV4" s="7">
        <v>0</v>
      </c>
      <c r="BW4" s="7">
        <v>0</v>
      </c>
      <c r="BX4" s="7">
        <v>0</v>
      </c>
      <c r="BY4" s="7">
        <f t="shared" ref="BY4" si="34">BI4+BN4+BR4+BV4+BX4</f>
        <v>11</v>
      </c>
      <c r="BZ4" s="7">
        <v>7</v>
      </c>
      <c r="CA4" s="52">
        <v>0</v>
      </c>
      <c r="CB4" s="52">
        <f t="shared" ref="CB4" si="35">CA4*100/C4</f>
        <v>0</v>
      </c>
      <c r="CC4" s="52">
        <f t="shared" ref="CC4" si="36">CB4*2</f>
        <v>0</v>
      </c>
      <c r="CD4" s="52">
        <v>0</v>
      </c>
      <c r="CE4" s="52">
        <f t="shared" ref="CE4" si="37">CD4*100/C4</f>
        <v>0</v>
      </c>
      <c r="CF4" s="52">
        <f t="shared" ref="CF4" si="38">CE4*2</f>
        <v>0</v>
      </c>
      <c r="CG4" s="52">
        <v>0</v>
      </c>
      <c r="CH4" s="52">
        <f t="shared" ref="CH4" si="39">CG4*100/C4</f>
        <v>0</v>
      </c>
      <c r="CI4" s="52">
        <f t="shared" ref="CI4" si="40">CH4*3</f>
        <v>0</v>
      </c>
      <c r="CJ4" s="52">
        <v>0</v>
      </c>
      <c r="CK4" s="52">
        <f t="shared" ref="CK4" si="41">CJ4*100/C4</f>
        <v>0</v>
      </c>
      <c r="CL4" s="52">
        <f t="shared" ref="CL4" si="42">CK4*4</f>
        <v>0</v>
      </c>
      <c r="CM4" s="42">
        <f t="shared" ref="CM4" si="43">CC4+CF4+CI4+CL4</f>
        <v>0</v>
      </c>
      <c r="CN4" s="7">
        <v>0</v>
      </c>
      <c r="CO4" s="53">
        <v>0</v>
      </c>
      <c r="CP4" s="53">
        <v>0</v>
      </c>
      <c r="CQ4" s="53">
        <v>5</v>
      </c>
      <c r="CR4" s="53">
        <v>5</v>
      </c>
      <c r="CS4" s="53">
        <v>5</v>
      </c>
      <c r="CT4" s="7">
        <f t="shared" ref="CT4" si="44">CO4+CP4+CQ4+CR4+CS4</f>
        <v>15</v>
      </c>
      <c r="CU4" s="7">
        <v>11</v>
      </c>
      <c r="CV4" s="7"/>
      <c r="CW4" s="7"/>
      <c r="CX4" s="7"/>
      <c r="CY4" s="7"/>
      <c r="CZ4" s="7"/>
      <c r="DA4" s="7"/>
      <c r="DB4" s="54"/>
      <c r="DC4" s="32">
        <f t="shared" ref="DC4" si="45">DB4/C4</f>
        <v>0</v>
      </c>
      <c r="DD4" s="32">
        <v>0</v>
      </c>
      <c r="DE4" s="33">
        <v>0</v>
      </c>
      <c r="DF4" s="33">
        <v>0</v>
      </c>
      <c r="DG4" s="14">
        <f t="shared" ref="DG4" si="46">DD4+DE4+DF4</f>
        <v>0</v>
      </c>
      <c r="DH4" s="7">
        <v>8</v>
      </c>
      <c r="DI4" s="38">
        <f t="shared" ref="DI4" si="47">G4+U4+AI4+AW4+BE4+BY4+CM4+CT4+DG4</f>
        <v>4283.434782608696</v>
      </c>
      <c r="DJ4" s="39">
        <v>1</v>
      </c>
    </row>
    <row r="5" spans="1:114" ht="30" hidden="1">
      <c r="A5" s="2" t="s">
        <v>0</v>
      </c>
      <c r="B5" s="51" t="s">
        <v>20</v>
      </c>
      <c r="C5" s="51">
        <v>1390</v>
      </c>
      <c r="D5" s="1">
        <v>23</v>
      </c>
      <c r="E5" s="1">
        <v>13</v>
      </c>
      <c r="F5" s="8">
        <f t="shared" ref="F5:F25" si="48">E5*100/D5</f>
        <v>56.521739130434781</v>
      </c>
      <c r="G5" s="7">
        <v>3</v>
      </c>
      <c r="H5" s="7">
        <v>1</v>
      </c>
      <c r="I5" s="1">
        <v>10</v>
      </c>
      <c r="J5" s="13">
        <f t="shared" ref="J5:J25" si="49">I5*100/D5</f>
        <v>43.478260869565219</v>
      </c>
      <c r="K5" s="1">
        <f t="shared" ref="K5:K25" si="50">J5*2</f>
        <v>86.956521739130437</v>
      </c>
      <c r="L5" s="1">
        <v>32</v>
      </c>
      <c r="M5" s="6">
        <f t="shared" ref="M5:M25" si="51">L5*100/D5</f>
        <v>139.13043478260869</v>
      </c>
      <c r="N5" s="1">
        <f t="shared" ref="N5:N25" si="52">M5*2</f>
        <v>278.26086956521738</v>
      </c>
      <c r="O5" s="1">
        <v>44</v>
      </c>
      <c r="P5" s="1">
        <f t="shared" ref="P5:P25" si="53">O5*100/D5</f>
        <v>191.30434782608697</v>
      </c>
      <c r="Q5" s="1">
        <f t="shared" ref="Q5:Q25" si="54">P5*3</f>
        <v>573.91304347826087</v>
      </c>
      <c r="R5" s="1">
        <v>17</v>
      </c>
      <c r="S5" s="1">
        <f t="shared" ref="S5:S25" si="55">R5*100/D5</f>
        <v>73.913043478260875</v>
      </c>
      <c r="T5" s="1">
        <f t="shared" ref="T5:T25" si="56">S5*3</f>
        <v>221.73913043478262</v>
      </c>
      <c r="U5" s="42">
        <f t="shared" ref="U5:U25" si="57">K5+N5+Q5+T5</f>
        <v>1160.8695652173915</v>
      </c>
      <c r="V5" s="7">
        <v>1</v>
      </c>
      <c r="W5" s="1">
        <v>7</v>
      </c>
      <c r="X5" s="1">
        <f t="shared" ref="X5:X25" si="58">W5*100/D5</f>
        <v>30.434782608695652</v>
      </c>
      <c r="Y5" s="1">
        <f t="shared" ref="Y5:Y25" si="59">X5*2</f>
        <v>60.869565217391305</v>
      </c>
      <c r="Z5" s="1">
        <v>21</v>
      </c>
      <c r="AA5" s="1">
        <f t="shared" ref="AA5:AA25" si="60">Z5*100/D5</f>
        <v>91.304347826086953</v>
      </c>
      <c r="AB5" s="1">
        <f t="shared" ref="AB5:AB25" si="61">AA5*2</f>
        <v>182.60869565217391</v>
      </c>
      <c r="AC5" s="1">
        <v>138</v>
      </c>
      <c r="AD5" s="1">
        <f t="shared" ref="AD5:AD25" si="62">AC5*100/D5</f>
        <v>600</v>
      </c>
      <c r="AE5" s="1">
        <f t="shared" ref="AE5:AE25" si="63">AD5*3</f>
        <v>1800</v>
      </c>
      <c r="AF5" s="1">
        <v>72</v>
      </c>
      <c r="AG5" s="1">
        <f t="shared" ref="AG5:AG25" si="64">AF5*100/D5</f>
        <v>313.04347826086956</v>
      </c>
      <c r="AH5" s="1">
        <f t="shared" ref="AH5:AH25" si="65">AG5*3</f>
        <v>939.13043478260875</v>
      </c>
      <c r="AI5" s="7">
        <f t="shared" ref="AI5:AI25" si="66">Y5+AB5+AE5+AH5</f>
        <v>2982.608695652174</v>
      </c>
      <c r="AJ5" s="7">
        <v>1</v>
      </c>
      <c r="AK5" s="7">
        <v>5</v>
      </c>
      <c r="AL5" s="7">
        <f t="shared" ref="AL5:AL25" si="67">AK5*100/D5</f>
        <v>21.739130434782609</v>
      </c>
      <c r="AM5" s="7">
        <f t="shared" ref="AM5:AM25" si="68">AL5*2</f>
        <v>43.478260869565219</v>
      </c>
      <c r="AN5" s="7">
        <v>2</v>
      </c>
      <c r="AO5" s="7">
        <f t="shared" ref="AO5:AO25" si="69">AN5*100/D5</f>
        <v>8.695652173913043</v>
      </c>
      <c r="AP5" s="7">
        <f t="shared" ref="AP5:AP25" si="70">AO5*2</f>
        <v>17.391304347826086</v>
      </c>
      <c r="AQ5" s="7">
        <v>1</v>
      </c>
      <c r="AR5" s="7">
        <f t="shared" ref="AR5:AR25" si="71">AQ5*100/D5</f>
        <v>4.3478260869565215</v>
      </c>
      <c r="AS5" s="7">
        <f t="shared" ref="AS5:AS25" si="72">AR5*3</f>
        <v>13.043478260869565</v>
      </c>
      <c r="AT5" s="7">
        <v>1</v>
      </c>
      <c r="AU5" s="7">
        <f t="shared" ref="AU5:AU25" si="73">AT5*100/D5</f>
        <v>4.3478260869565215</v>
      </c>
      <c r="AV5" s="7">
        <f t="shared" ref="AV5:AV25" si="74">AU5*3</f>
        <v>13.043478260869565</v>
      </c>
      <c r="AW5" s="7">
        <f t="shared" ref="AW5:AW25" si="75">AM5+AP5+AS5+AV5</f>
        <v>86.956521739130437</v>
      </c>
      <c r="AX5" s="7">
        <v>4</v>
      </c>
      <c r="AY5" s="1">
        <v>0</v>
      </c>
      <c r="AZ5" s="1">
        <f t="shared" ref="AZ5:AZ25" si="76">AY5*2</f>
        <v>0</v>
      </c>
      <c r="BA5" s="1">
        <v>8</v>
      </c>
      <c r="BB5" s="1">
        <f t="shared" ref="BB5:BB25" si="77">BA5*3</f>
        <v>24</v>
      </c>
      <c r="BC5" s="1">
        <v>0</v>
      </c>
      <c r="BD5" s="1">
        <f t="shared" ref="BD5:BD25" si="78">BC5*4</f>
        <v>0</v>
      </c>
      <c r="BE5" s="7">
        <f t="shared" ref="BE5:BE25" si="79">AZ5+BB5+BD5</f>
        <v>24</v>
      </c>
      <c r="BF5" s="7">
        <v>2</v>
      </c>
      <c r="BG5" s="20">
        <v>0</v>
      </c>
      <c r="BH5" s="20">
        <v>3</v>
      </c>
      <c r="BI5" s="7">
        <f t="shared" ref="BI5:BI25" si="80">BG5+BH5</f>
        <v>3</v>
      </c>
      <c r="BJ5" s="7">
        <v>6</v>
      </c>
      <c r="BK5" s="23">
        <v>1</v>
      </c>
      <c r="BL5" s="23">
        <v>1</v>
      </c>
      <c r="BM5" s="23">
        <v>1</v>
      </c>
      <c r="BN5" s="7">
        <f t="shared" ref="BN5:BN25" si="81">BK5+BL5+BM5</f>
        <v>3</v>
      </c>
      <c r="BO5" s="7">
        <v>1</v>
      </c>
      <c r="BP5" s="26">
        <v>5</v>
      </c>
      <c r="BQ5" s="26">
        <v>5</v>
      </c>
      <c r="BR5" s="7">
        <v>5</v>
      </c>
      <c r="BS5" s="7">
        <v>1</v>
      </c>
      <c r="BT5" s="7">
        <v>0</v>
      </c>
      <c r="BU5" s="42">
        <v>0</v>
      </c>
      <c r="BV5" s="7">
        <v>0</v>
      </c>
      <c r="BW5" s="7">
        <v>0</v>
      </c>
      <c r="BX5" s="7">
        <v>0</v>
      </c>
      <c r="BY5" s="7">
        <f t="shared" ref="BY5:BY25" si="82">BI5+BN5+BR5+BV5+BX5</f>
        <v>11</v>
      </c>
      <c r="BZ5" s="7">
        <v>7</v>
      </c>
      <c r="CA5" s="52">
        <v>0</v>
      </c>
      <c r="CB5" s="52">
        <f t="shared" ref="CB5:CB25" si="83">CA5*100/C5</f>
        <v>0</v>
      </c>
      <c r="CC5" s="52">
        <f t="shared" ref="CC5:CC25" si="84">CB5*2</f>
        <v>0</v>
      </c>
      <c r="CD5" s="52">
        <v>0</v>
      </c>
      <c r="CE5" s="52">
        <f t="shared" ref="CE5:CE25" si="85">CD5*100/C5</f>
        <v>0</v>
      </c>
      <c r="CF5" s="52">
        <f t="shared" ref="CF5:CF25" si="86">CE5*2</f>
        <v>0</v>
      </c>
      <c r="CG5" s="52">
        <v>0</v>
      </c>
      <c r="CH5" s="52">
        <f t="shared" ref="CH5:CH25" si="87">CG5*100/C5</f>
        <v>0</v>
      </c>
      <c r="CI5" s="52">
        <f t="shared" ref="CI5:CI25" si="88">CH5*3</f>
        <v>0</v>
      </c>
      <c r="CJ5" s="52">
        <v>0</v>
      </c>
      <c r="CK5" s="52">
        <f t="shared" ref="CK5:CK25" si="89">CJ5*100/C5</f>
        <v>0</v>
      </c>
      <c r="CL5" s="52">
        <f t="shared" ref="CL5:CL25" si="90">CK5*4</f>
        <v>0</v>
      </c>
      <c r="CM5" s="42">
        <f t="shared" ref="CM5:CM25" si="91">CC5+CF5+CI5+CL5</f>
        <v>0</v>
      </c>
      <c r="CN5" s="7">
        <v>0</v>
      </c>
      <c r="CO5" s="53">
        <v>0</v>
      </c>
      <c r="CP5" s="53">
        <v>0</v>
      </c>
      <c r="CQ5" s="53">
        <v>5</v>
      </c>
      <c r="CR5" s="53">
        <v>5</v>
      </c>
      <c r="CS5" s="53">
        <v>5</v>
      </c>
      <c r="CT5" s="7">
        <f t="shared" ref="CT5:CT25" si="92">CO5+CP5+CQ5+CR5+CS5</f>
        <v>15</v>
      </c>
      <c r="CU5" s="7">
        <v>11</v>
      </c>
      <c r="CV5" s="7"/>
      <c r="CW5" s="7"/>
      <c r="CX5" s="7"/>
      <c r="CY5" s="7"/>
      <c r="CZ5" s="7"/>
      <c r="DA5" s="7"/>
      <c r="DB5" s="54"/>
      <c r="DC5" s="32">
        <f t="shared" ref="DC5:DC25" si="93">DB5/C5</f>
        <v>0</v>
      </c>
      <c r="DD5" s="32">
        <v>0</v>
      </c>
      <c r="DE5" s="33">
        <v>0</v>
      </c>
      <c r="DF5" s="33">
        <v>0</v>
      </c>
      <c r="DG5" s="14">
        <f t="shared" ref="DG5:DG25" si="94">DD5+DE5+DF5</f>
        <v>0</v>
      </c>
      <c r="DH5" s="7">
        <v>8</v>
      </c>
      <c r="DI5" s="38">
        <f t="shared" ref="DI5:DI25" si="95">G5+U5+AI5+AW5+BE5+BY5+CM5+CT5+DG5</f>
        <v>4283.434782608696</v>
      </c>
      <c r="DJ5" s="39">
        <v>1</v>
      </c>
    </row>
    <row r="6" spans="1:114" hidden="1">
      <c r="A6" s="2" t="s">
        <v>0</v>
      </c>
      <c r="B6" s="51" t="s">
        <v>55</v>
      </c>
      <c r="C6" s="51">
        <v>1390</v>
      </c>
      <c r="D6" s="1">
        <v>23</v>
      </c>
      <c r="E6" s="1">
        <v>13</v>
      </c>
      <c r="F6" s="8">
        <f t="shared" si="48"/>
        <v>56.521739130434781</v>
      </c>
      <c r="G6" s="7">
        <v>3</v>
      </c>
      <c r="H6" s="7">
        <v>1</v>
      </c>
      <c r="I6" s="1">
        <v>10</v>
      </c>
      <c r="J6" s="13">
        <f t="shared" si="49"/>
        <v>43.478260869565219</v>
      </c>
      <c r="K6" s="1">
        <f t="shared" si="50"/>
        <v>86.956521739130437</v>
      </c>
      <c r="L6" s="1">
        <v>32</v>
      </c>
      <c r="M6" s="6">
        <f t="shared" si="51"/>
        <v>139.13043478260869</v>
      </c>
      <c r="N6" s="1">
        <f t="shared" si="52"/>
        <v>278.26086956521738</v>
      </c>
      <c r="O6" s="1">
        <v>44</v>
      </c>
      <c r="P6" s="1">
        <f t="shared" si="53"/>
        <v>191.30434782608697</v>
      </c>
      <c r="Q6" s="1">
        <f t="shared" si="54"/>
        <v>573.91304347826087</v>
      </c>
      <c r="R6" s="1">
        <v>17</v>
      </c>
      <c r="S6" s="1">
        <f t="shared" si="55"/>
        <v>73.913043478260875</v>
      </c>
      <c r="T6" s="1">
        <f t="shared" si="56"/>
        <v>221.73913043478262</v>
      </c>
      <c r="U6" s="42">
        <f t="shared" si="57"/>
        <v>1160.8695652173915</v>
      </c>
      <c r="V6" s="7">
        <v>1</v>
      </c>
      <c r="W6" s="1">
        <v>7</v>
      </c>
      <c r="X6" s="1">
        <f t="shared" si="58"/>
        <v>30.434782608695652</v>
      </c>
      <c r="Y6" s="1">
        <f t="shared" si="59"/>
        <v>60.869565217391305</v>
      </c>
      <c r="Z6" s="1">
        <v>21</v>
      </c>
      <c r="AA6" s="1">
        <f t="shared" si="60"/>
        <v>91.304347826086953</v>
      </c>
      <c r="AB6" s="1">
        <f t="shared" si="61"/>
        <v>182.60869565217391</v>
      </c>
      <c r="AC6" s="1">
        <v>138</v>
      </c>
      <c r="AD6" s="1">
        <f t="shared" si="62"/>
        <v>600</v>
      </c>
      <c r="AE6" s="1">
        <f t="shared" si="63"/>
        <v>1800</v>
      </c>
      <c r="AF6" s="1">
        <v>72</v>
      </c>
      <c r="AG6" s="1">
        <f t="shared" si="64"/>
        <v>313.04347826086956</v>
      </c>
      <c r="AH6" s="1">
        <f t="shared" si="65"/>
        <v>939.13043478260875</v>
      </c>
      <c r="AI6" s="7">
        <f t="shared" si="66"/>
        <v>2982.608695652174</v>
      </c>
      <c r="AJ6" s="7">
        <v>1</v>
      </c>
      <c r="AK6" s="7">
        <v>5</v>
      </c>
      <c r="AL6" s="7">
        <f t="shared" si="67"/>
        <v>21.739130434782609</v>
      </c>
      <c r="AM6" s="7">
        <f t="shared" si="68"/>
        <v>43.478260869565219</v>
      </c>
      <c r="AN6" s="7">
        <v>2</v>
      </c>
      <c r="AO6" s="7">
        <f t="shared" si="69"/>
        <v>8.695652173913043</v>
      </c>
      <c r="AP6" s="7">
        <f t="shared" si="70"/>
        <v>17.391304347826086</v>
      </c>
      <c r="AQ6" s="7">
        <v>1</v>
      </c>
      <c r="AR6" s="7">
        <f t="shared" si="71"/>
        <v>4.3478260869565215</v>
      </c>
      <c r="AS6" s="7">
        <f t="shared" si="72"/>
        <v>13.043478260869565</v>
      </c>
      <c r="AT6" s="7">
        <v>1</v>
      </c>
      <c r="AU6" s="7">
        <f t="shared" si="73"/>
        <v>4.3478260869565215</v>
      </c>
      <c r="AV6" s="7">
        <f t="shared" si="74"/>
        <v>13.043478260869565</v>
      </c>
      <c r="AW6" s="7">
        <f t="shared" si="75"/>
        <v>86.956521739130437</v>
      </c>
      <c r="AX6" s="7">
        <v>4</v>
      </c>
      <c r="AY6" s="1">
        <v>0</v>
      </c>
      <c r="AZ6" s="1">
        <f t="shared" si="76"/>
        <v>0</v>
      </c>
      <c r="BA6" s="1">
        <v>8</v>
      </c>
      <c r="BB6" s="1">
        <f t="shared" si="77"/>
        <v>24</v>
      </c>
      <c r="BC6" s="1">
        <v>0</v>
      </c>
      <c r="BD6" s="1">
        <f t="shared" si="78"/>
        <v>0</v>
      </c>
      <c r="BE6" s="7">
        <f t="shared" si="79"/>
        <v>24</v>
      </c>
      <c r="BF6" s="7">
        <v>2</v>
      </c>
      <c r="BG6" s="20">
        <v>0</v>
      </c>
      <c r="BH6" s="20">
        <v>3</v>
      </c>
      <c r="BI6" s="7">
        <f t="shared" si="80"/>
        <v>3</v>
      </c>
      <c r="BJ6" s="7">
        <v>6</v>
      </c>
      <c r="BK6" s="23">
        <v>1</v>
      </c>
      <c r="BL6" s="23">
        <v>1</v>
      </c>
      <c r="BM6" s="23">
        <v>1</v>
      </c>
      <c r="BN6" s="7">
        <f t="shared" si="81"/>
        <v>3</v>
      </c>
      <c r="BO6" s="7">
        <v>1</v>
      </c>
      <c r="BP6" s="26">
        <v>5</v>
      </c>
      <c r="BQ6" s="26">
        <v>5</v>
      </c>
      <c r="BR6" s="7">
        <v>5</v>
      </c>
      <c r="BS6" s="7">
        <v>1</v>
      </c>
      <c r="BT6" s="7">
        <v>0</v>
      </c>
      <c r="BU6" s="42">
        <v>0</v>
      </c>
      <c r="BV6" s="7">
        <v>0</v>
      </c>
      <c r="BW6" s="7">
        <v>0</v>
      </c>
      <c r="BX6" s="7">
        <v>0</v>
      </c>
      <c r="BY6" s="7">
        <f t="shared" si="82"/>
        <v>11</v>
      </c>
      <c r="BZ6" s="7">
        <v>7</v>
      </c>
      <c r="CA6" s="52">
        <v>0</v>
      </c>
      <c r="CB6" s="52">
        <f t="shared" si="83"/>
        <v>0</v>
      </c>
      <c r="CC6" s="52">
        <f t="shared" si="84"/>
        <v>0</v>
      </c>
      <c r="CD6" s="52">
        <v>0</v>
      </c>
      <c r="CE6" s="52">
        <f t="shared" si="85"/>
        <v>0</v>
      </c>
      <c r="CF6" s="52">
        <f t="shared" si="86"/>
        <v>0</v>
      </c>
      <c r="CG6" s="52">
        <v>0</v>
      </c>
      <c r="CH6" s="52">
        <f t="shared" si="87"/>
        <v>0</v>
      </c>
      <c r="CI6" s="52">
        <f t="shared" si="88"/>
        <v>0</v>
      </c>
      <c r="CJ6" s="52">
        <v>0</v>
      </c>
      <c r="CK6" s="52">
        <f t="shared" si="89"/>
        <v>0</v>
      </c>
      <c r="CL6" s="52">
        <f t="shared" si="90"/>
        <v>0</v>
      </c>
      <c r="CM6" s="42">
        <f t="shared" si="91"/>
        <v>0</v>
      </c>
      <c r="CN6" s="7">
        <v>0</v>
      </c>
      <c r="CO6" s="53">
        <v>0</v>
      </c>
      <c r="CP6" s="53">
        <v>0</v>
      </c>
      <c r="CQ6" s="53">
        <v>5</v>
      </c>
      <c r="CR6" s="53">
        <v>5</v>
      </c>
      <c r="CS6" s="53">
        <v>5</v>
      </c>
      <c r="CT6" s="7">
        <f t="shared" si="92"/>
        <v>15</v>
      </c>
      <c r="CU6" s="7">
        <v>11</v>
      </c>
      <c r="CV6" s="7"/>
      <c r="CW6" s="7"/>
      <c r="CX6" s="7"/>
      <c r="CY6" s="7"/>
      <c r="CZ6" s="7"/>
      <c r="DA6" s="7"/>
      <c r="DB6" s="54"/>
      <c r="DC6" s="32">
        <f t="shared" si="93"/>
        <v>0</v>
      </c>
      <c r="DD6" s="32">
        <v>0</v>
      </c>
      <c r="DE6" s="33">
        <v>0</v>
      </c>
      <c r="DF6" s="33">
        <v>0</v>
      </c>
      <c r="DG6" s="14">
        <f t="shared" si="94"/>
        <v>0</v>
      </c>
      <c r="DH6" s="7">
        <v>8</v>
      </c>
      <c r="DI6" s="38">
        <f t="shared" si="95"/>
        <v>4283.434782608696</v>
      </c>
      <c r="DJ6" s="39">
        <v>1</v>
      </c>
    </row>
    <row r="7" spans="1:114" s="3" customFormat="1" ht="30.75" hidden="1" customHeight="1">
      <c r="A7" s="2" t="s">
        <v>0</v>
      </c>
      <c r="B7" s="51" t="s">
        <v>56</v>
      </c>
      <c r="C7" s="51">
        <v>1390</v>
      </c>
      <c r="D7" s="1">
        <v>23</v>
      </c>
      <c r="E7" s="1">
        <v>13</v>
      </c>
      <c r="F7" s="8">
        <f t="shared" si="48"/>
        <v>56.521739130434781</v>
      </c>
      <c r="G7" s="7">
        <v>3</v>
      </c>
      <c r="H7" s="7">
        <v>1</v>
      </c>
      <c r="I7" s="1">
        <v>10</v>
      </c>
      <c r="J7" s="13">
        <f t="shared" si="49"/>
        <v>43.478260869565219</v>
      </c>
      <c r="K7" s="1">
        <f t="shared" si="50"/>
        <v>86.956521739130437</v>
      </c>
      <c r="L7" s="1">
        <v>32</v>
      </c>
      <c r="M7" s="6">
        <f t="shared" si="51"/>
        <v>139.13043478260869</v>
      </c>
      <c r="N7" s="1">
        <f t="shared" si="52"/>
        <v>278.26086956521738</v>
      </c>
      <c r="O7" s="1">
        <v>44</v>
      </c>
      <c r="P7" s="1">
        <f t="shared" si="53"/>
        <v>191.30434782608697</v>
      </c>
      <c r="Q7" s="1">
        <f t="shared" si="54"/>
        <v>573.91304347826087</v>
      </c>
      <c r="R7" s="1">
        <v>17</v>
      </c>
      <c r="S7" s="1">
        <f t="shared" si="55"/>
        <v>73.913043478260875</v>
      </c>
      <c r="T7" s="1">
        <f t="shared" si="56"/>
        <v>221.73913043478262</v>
      </c>
      <c r="U7" s="42">
        <f t="shared" si="57"/>
        <v>1160.8695652173915</v>
      </c>
      <c r="V7" s="7">
        <v>1</v>
      </c>
      <c r="W7" s="1">
        <v>7</v>
      </c>
      <c r="X7" s="1">
        <f t="shared" si="58"/>
        <v>30.434782608695652</v>
      </c>
      <c r="Y7" s="1">
        <f t="shared" si="59"/>
        <v>60.869565217391305</v>
      </c>
      <c r="Z7" s="1">
        <v>21</v>
      </c>
      <c r="AA7" s="1">
        <f t="shared" si="60"/>
        <v>91.304347826086953</v>
      </c>
      <c r="AB7" s="1">
        <f t="shared" si="61"/>
        <v>182.60869565217391</v>
      </c>
      <c r="AC7" s="1">
        <v>138</v>
      </c>
      <c r="AD7" s="1">
        <f t="shared" si="62"/>
        <v>600</v>
      </c>
      <c r="AE7" s="1">
        <f t="shared" si="63"/>
        <v>1800</v>
      </c>
      <c r="AF7" s="1">
        <v>72</v>
      </c>
      <c r="AG7" s="1">
        <f t="shared" si="64"/>
        <v>313.04347826086956</v>
      </c>
      <c r="AH7" s="1">
        <f t="shared" si="65"/>
        <v>939.13043478260875</v>
      </c>
      <c r="AI7" s="7">
        <f t="shared" si="66"/>
        <v>2982.608695652174</v>
      </c>
      <c r="AJ7" s="7">
        <v>1</v>
      </c>
      <c r="AK7" s="7">
        <v>5</v>
      </c>
      <c r="AL7" s="7">
        <f t="shared" si="67"/>
        <v>21.739130434782609</v>
      </c>
      <c r="AM7" s="7">
        <f t="shared" si="68"/>
        <v>43.478260869565219</v>
      </c>
      <c r="AN7" s="7">
        <v>2</v>
      </c>
      <c r="AO7" s="7">
        <f t="shared" si="69"/>
        <v>8.695652173913043</v>
      </c>
      <c r="AP7" s="7">
        <f t="shared" si="70"/>
        <v>17.391304347826086</v>
      </c>
      <c r="AQ7" s="7">
        <v>1</v>
      </c>
      <c r="AR7" s="7">
        <f t="shared" si="71"/>
        <v>4.3478260869565215</v>
      </c>
      <c r="AS7" s="7">
        <f t="shared" si="72"/>
        <v>13.043478260869565</v>
      </c>
      <c r="AT7" s="7">
        <v>1</v>
      </c>
      <c r="AU7" s="7">
        <f t="shared" si="73"/>
        <v>4.3478260869565215</v>
      </c>
      <c r="AV7" s="7">
        <f t="shared" si="74"/>
        <v>13.043478260869565</v>
      </c>
      <c r="AW7" s="7">
        <f t="shared" si="75"/>
        <v>86.956521739130437</v>
      </c>
      <c r="AX7" s="7">
        <v>4</v>
      </c>
      <c r="AY7" s="1">
        <v>0</v>
      </c>
      <c r="AZ7" s="1">
        <f t="shared" si="76"/>
        <v>0</v>
      </c>
      <c r="BA7" s="1">
        <v>8</v>
      </c>
      <c r="BB7" s="1">
        <f t="shared" si="77"/>
        <v>24</v>
      </c>
      <c r="BC7" s="1">
        <v>0</v>
      </c>
      <c r="BD7" s="1">
        <f t="shared" si="78"/>
        <v>0</v>
      </c>
      <c r="BE7" s="7">
        <f t="shared" si="79"/>
        <v>24</v>
      </c>
      <c r="BF7" s="7">
        <v>2</v>
      </c>
      <c r="BG7" s="20">
        <v>0</v>
      </c>
      <c r="BH7" s="20">
        <v>3</v>
      </c>
      <c r="BI7" s="7">
        <f t="shared" si="80"/>
        <v>3</v>
      </c>
      <c r="BJ7" s="7">
        <v>6</v>
      </c>
      <c r="BK7" s="23">
        <v>1</v>
      </c>
      <c r="BL7" s="23">
        <v>1</v>
      </c>
      <c r="BM7" s="23">
        <v>1</v>
      </c>
      <c r="BN7" s="7">
        <f t="shared" si="81"/>
        <v>3</v>
      </c>
      <c r="BO7" s="7">
        <v>1</v>
      </c>
      <c r="BP7" s="26">
        <v>5</v>
      </c>
      <c r="BQ7" s="26">
        <v>5</v>
      </c>
      <c r="BR7" s="7">
        <v>5</v>
      </c>
      <c r="BS7" s="7">
        <v>1</v>
      </c>
      <c r="BT7" s="7">
        <v>0</v>
      </c>
      <c r="BU7" s="42">
        <v>0</v>
      </c>
      <c r="BV7" s="7">
        <v>0</v>
      </c>
      <c r="BW7" s="7">
        <v>0</v>
      </c>
      <c r="BX7" s="7">
        <v>0</v>
      </c>
      <c r="BY7" s="7">
        <f t="shared" si="82"/>
        <v>11</v>
      </c>
      <c r="BZ7" s="7">
        <v>7</v>
      </c>
      <c r="CA7" s="52">
        <v>0</v>
      </c>
      <c r="CB7" s="52">
        <f t="shared" si="83"/>
        <v>0</v>
      </c>
      <c r="CC7" s="52">
        <f t="shared" si="84"/>
        <v>0</v>
      </c>
      <c r="CD7" s="52">
        <v>0</v>
      </c>
      <c r="CE7" s="52">
        <f t="shared" si="85"/>
        <v>0</v>
      </c>
      <c r="CF7" s="52">
        <f t="shared" si="86"/>
        <v>0</v>
      </c>
      <c r="CG7" s="52">
        <v>0</v>
      </c>
      <c r="CH7" s="52">
        <f t="shared" si="87"/>
        <v>0</v>
      </c>
      <c r="CI7" s="52">
        <f t="shared" si="88"/>
        <v>0</v>
      </c>
      <c r="CJ7" s="52">
        <v>0</v>
      </c>
      <c r="CK7" s="52">
        <f t="shared" si="89"/>
        <v>0</v>
      </c>
      <c r="CL7" s="52">
        <f t="shared" si="90"/>
        <v>0</v>
      </c>
      <c r="CM7" s="42">
        <f t="shared" si="91"/>
        <v>0</v>
      </c>
      <c r="CN7" s="7">
        <v>0</v>
      </c>
      <c r="CO7" s="53">
        <v>0</v>
      </c>
      <c r="CP7" s="53">
        <v>0</v>
      </c>
      <c r="CQ7" s="53">
        <v>5</v>
      </c>
      <c r="CR7" s="53">
        <v>5</v>
      </c>
      <c r="CS7" s="53">
        <v>5</v>
      </c>
      <c r="CT7" s="7">
        <f t="shared" si="92"/>
        <v>15</v>
      </c>
      <c r="CU7" s="7">
        <v>11</v>
      </c>
      <c r="CV7" s="7"/>
      <c r="CW7" s="7"/>
      <c r="CX7" s="7"/>
      <c r="CY7" s="7"/>
      <c r="CZ7" s="7"/>
      <c r="DA7" s="7"/>
      <c r="DB7" s="54"/>
      <c r="DC7" s="32">
        <f t="shared" si="93"/>
        <v>0</v>
      </c>
      <c r="DD7" s="32">
        <v>0</v>
      </c>
      <c r="DE7" s="33">
        <v>0</v>
      </c>
      <c r="DF7" s="33">
        <v>0</v>
      </c>
      <c r="DG7" s="14">
        <f t="shared" si="94"/>
        <v>0</v>
      </c>
      <c r="DH7" s="7">
        <v>8</v>
      </c>
      <c r="DI7" s="38">
        <f t="shared" si="95"/>
        <v>4283.434782608696</v>
      </c>
      <c r="DJ7" s="39">
        <v>1</v>
      </c>
    </row>
    <row r="8" spans="1:114" hidden="1">
      <c r="A8" s="2" t="s">
        <v>0</v>
      </c>
      <c r="B8" s="51" t="s">
        <v>57</v>
      </c>
      <c r="C8" s="51">
        <v>1390</v>
      </c>
      <c r="D8" s="1">
        <v>23</v>
      </c>
      <c r="E8" s="1">
        <v>13</v>
      </c>
      <c r="F8" s="8">
        <f t="shared" si="48"/>
        <v>56.521739130434781</v>
      </c>
      <c r="G8" s="7">
        <v>3</v>
      </c>
      <c r="H8" s="7">
        <v>1</v>
      </c>
      <c r="I8" s="1">
        <v>10</v>
      </c>
      <c r="J8" s="13">
        <f t="shared" si="49"/>
        <v>43.478260869565219</v>
      </c>
      <c r="K8" s="1">
        <f t="shared" si="50"/>
        <v>86.956521739130437</v>
      </c>
      <c r="L8" s="1">
        <v>32</v>
      </c>
      <c r="M8" s="6">
        <f t="shared" si="51"/>
        <v>139.13043478260869</v>
      </c>
      <c r="N8" s="1">
        <f t="shared" si="52"/>
        <v>278.26086956521738</v>
      </c>
      <c r="O8" s="1">
        <v>44</v>
      </c>
      <c r="P8" s="1">
        <f t="shared" si="53"/>
        <v>191.30434782608697</v>
      </c>
      <c r="Q8" s="1">
        <f t="shared" si="54"/>
        <v>573.91304347826087</v>
      </c>
      <c r="R8" s="1">
        <v>17</v>
      </c>
      <c r="S8" s="1">
        <f t="shared" si="55"/>
        <v>73.913043478260875</v>
      </c>
      <c r="T8" s="1">
        <f t="shared" si="56"/>
        <v>221.73913043478262</v>
      </c>
      <c r="U8" s="42">
        <f t="shared" si="57"/>
        <v>1160.8695652173915</v>
      </c>
      <c r="V8" s="7">
        <v>1</v>
      </c>
      <c r="W8" s="1">
        <v>7</v>
      </c>
      <c r="X8" s="1">
        <f t="shared" si="58"/>
        <v>30.434782608695652</v>
      </c>
      <c r="Y8" s="1">
        <f t="shared" si="59"/>
        <v>60.869565217391305</v>
      </c>
      <c r="Z8" s="1">
        <v>21</v>
      </c>
      <c r="AA8" s="1">
        <f t="shared" si="60"/>
        <v>91.304347826086953</v>
      </c>
      <c r="AB8" s="1">
        <f t="shared" si="61"/>
        <v>182.60869565217391</v>
      </c>
      <c r="AC8" s="1">
        <v>138</v>
      </c>
      <c r="AD8" s="1">
        <f t="shared" si="62"/>
        <v>600</v>
      </c>
      <c r="AE8" s="1">
        <f t="shared" si="63"/>
        <v>1800</v>
      </c>
      <c r="AF8" s="1">
        <v>72</v>
      </c>
      <c r="AG8" s="1">
        <f t="shared" si="64"/>
        <v>313.04347826086956</v>
      </c>
      <c r="AH8" s="1">
        <f t="shared" si="65"/>
        <v>939.13043478260875</v>
      </c>
      <c r="AI8" s="7">
        <f t="shared" si="66"/>
        <v>2982.608695652174</v>
      </c>
      <c r="AJ8" s="7">
        <v>1</v>
      </c>
      <c r="AK8" s="7">
        <v>5</v>
      </c>
      <c r="AL8" s="7">
        <f t="shared" si="67"/>
        <v>21.739130434782609</v>
      </c>
      <c r="AM8" s="7">
        <f t="shared" si="68"/>
        <v>43.478260869565219</v>
      </c>
      <c r="AN8" s="7">
        <v>2</v>
      </c>
      <c r="AO8" s="7">
        <f t="shared" si="69"/>
        <v>8.695652173913043</v>
      </c>
      <c r="AP8" s="7">
        <f t="shared" si="70"/>
        <v>17.391304347826086</v>
      </c>
      <c r="AQ8" s="7">
        <v>1</v>
      </c>
      <c r="AR8" s="7">
        <f t="shared" si="71"/>
        <v>4.3478260869565215</v>
      </c>
      <c r="AS8" s="7">
        <f t="shared" si="72"/>
        <v>13.043478260869565</v>
      </c>
      <c r="AT8" s="7">
        <v>1</v>
      </c>
      <c r="AU8" s="7">
        <f t="shared" si="73"/>
        <v>4.3478260869565215</v>
      </c>
      <c r="AV8" s="7">
        <f t="shared" si="74"/>
        <v>13.043478260869565</v>
      </c>
      <c r="AW8" s="7">
        <f t="shared" si="75"/>
        <v>86.956521739130437</v>
      </c>
      <c r="AX8" s="7">
        <v>4</v>
      </c>
      <c r="AY8" s="1">
        <v>0</v>
      </c>
      <c r="AZ8" s="1">
        <f t="shared" si="76"/>
        <v>0</v>
      </c>
      <c r="BA8" s="1">
        <v>8</v>
      </c>
      <c r="BB8" s="1">
        <f t="shared" si="77"/>
        <v>24</v>
      </c>
      <c r="BC8" s="1">
        <v>0</v>
      </c>
      <c r="BD8" s="1">
        <f t="shared" si="78"/>
        <v>0</v>
      </c>
      <c r="BE8" s="7">
        <f t="shared" si="79"/>
        <v>24</v>
      </c>
      <c r="BF8" s="7">
        <v>2</v>
      </c>
      <c r="BG8" s="20">
        <v>0</v>
      </c>
      <c r="BH8" s="20">
        <v>3</v>
      </c>
      <c r="BI8" s="7">
        <f t="shared" si="80"/>
        <v>3</v>
      </c>
      <c r="BJ8" s="7">
        <v>6</v>
      </c>
      <c r="BK8" s="23">
        <v>1</v>
      </c>
      <c r="BL8" s="23">
        <v>1</v>
      </c>
      <c r="BM8" s="23">
        <v>1</v>
      </c>
      <c r="BN8" s="7">
        <f t="shared" si="81"/>
        <v>3</v>
      </c>
      <c r="BO8" s="7">
        <v>1</v>
      </c>
      <c r="BP8" s="26">
        <v>5</v>
      </c>
      <c r="BQ8" s="26">
        <v>5</v>
      </c>
      <c r="BR8" s="7">
        <v>5</v>
      </c>
      <c r="BS8" s="7">
        <v>1</v>
      </c>
      <c r="BT8" s="7">
        <v>0</v>
      </c>
      <c r="BU8" s="42">
        <v>0</v>
      </c>
      <c r="BV8" s="7">
        <v>0</v>
      </c>
      <c r="BW8" s="7">
        <v>0</v>
      </c>
      <c r="BX8" s="7">
        <v>0</v>
      </c>
      <c r="BY8" s="7">
        <f t="shared" si="82"/>
        <v>11</v>
      </c>
      <c r="BZ8" s="7">
        <v>7</v>
      </c>
      <c r="CA8" s="52">
        <v>0</v>
      </c>
      <c r="CB8" s="52">
        <f t="shared" si="83"/>
        <v>0</v>
      </c>
      <c r="CC8" s="52">
        <f t="shared" si="84"/>
        <v>0</v>
      </c>
      <c r="CD8" s="52">
        <v>0</v>
      </c>
      <c r="CE8" s="52">
        <f t="shared" si="85"/>
        <v>0</v>
      </c>
      <c r="CF8" s="52">
        <f t="shared" si="86"/>
        <v>0</v>
      </c>
      <c r="CG8" s="52">
        <v>0</v>
      </c>
      <c r="CH8" s="52">
        <f t="shared" si="87"/>
        <v>0</v>
      </c>
      <c r="CI8" s="52">
        <f t="shared" si="88"/>
        <v>0</v>
      </c>
      <c r="CJ8" s="52">
        <v>0</v>
      </c>
      <c r="CK8" s="52">
        <f t="shared" si="89"/>
        <v>0</v>
      </c>
      <c r="CL8" s="52">
        <f t="shared" si="90"/>
        <v>0</v>
      </c>
      <c r="CM8" s="42">
        <f t="shared" si="91"/>
        <v>0</v>
      </c>
      <c r="CN8" s="7">
        <v>0</v>
      </c>
      <c r="CO8" s="53">
        <v>0</v>
      </c>
      <c r="CP8" s="53">
        <v>0</v>
      </c>
      <c r="CQ8" s="53">
        <v>5</v>
      </c>
      <c r="CR8" s="53">
        <v>5</v>
      </c>
      <c r="CS8" s="53">
        <v>5</v>
      </c>
      <c r="CT8" s="7">
        <f t="shared" si="92"/>
        <v>15</v>
      </c>
      <c r="CU8" s="7">
        <v>11</v>
      </c>
      <c r="CV8" s="7"/>
      <c r="CW8" s="7"/>
      <c r="CX8" s="7"/>
      <c r="CY8" s="7"/>
      <c r="CZ8" s="7"/>
      <c r="DA8" s="7"/>
      <c r="DB8" s="54"/>
      <c r="DC8" s="32">
        <f t="shared" si="93"/>
        <v>0</v>
      </c>
      <c r="DD8" s="32">
        <v>0</v>
      </c>
      <c r="DE8" s="33">
        <v>0</v>
      </c>
      <c r="DF8" s="33">
        <v>0</v>
      </c>
      <c r="DG8" s="14">
        <f t="shared" si="94"/>
        <v>0</v>
      </c>
      <c r="DH8" s="7">
        <v>8</v>
      </c>
      <c r="DI8" s="38">
        <f t="shared" si="95"/>
        <v>4283.434782608696</v>
      </c>
      <c r="DJ8" s="39">
        <v>1</v>
      </c>
    </row>
    <row r="9" spans="1:114" ht="30">
      <c r="A9" s="2" t="s">
        <v>58</v>
      </c>
      <c r="B9" s="51" t="s">
        <v>73</v>
      </c>
      <c r="C9" s="51">
        <v>4027</v>
      </c>
      <c r="D9" s="1">
        <v>149</v>
      </c>
      <c r="E9" s="1">
        <v>83</v>
      </c>
      <c r="F9" s="8">
        <v>55</v>
      </c>
      <c r="G9" s="7">
        <v>3</v>
      </c>
      <c r="H9" s="7"/>
      <c r="I9" s="1">
        <v>11</v>
      </c>
      <c r="J9" s="13">
        <v>14</v>
      </c>
      <c r="K9" s="1">
        <v>22</v>
      </c>
      <c r="L9" s="1">
        <v>30</v>
      </c>
      <c r="M9" s="6">
        <v>20</v>
      </c>
      <c r="N9" s="1">
        <v>60</v>
      </c>
      <c r="O9" s="1">
        <v>33</v>
      </c>
      <c r="P9" s="1">
        <v>22</v>
      </c>
      <c r="Q9" s="1">
        <v>99</v>
      </c>
      <c r="R9" s="1">
        <v>15</v>
      </c>
      <c r="S9" s="1">
        <v>10</v>
      </c>
      <c r="T9" s="1">
        <v>45</v>
      </c>
      <c r="U9" s="42">
        <v>226</v>
      </c>
      <c r="V9" s="7"/>
      <c r="W9" s="1">
        <v>44</v>
      </c>
      <c r="X9" s="1">
        <v>30</v>
      </c>
      <c r="Y9" s="1">
        <v>88</v>
      </c>
      <c r="Z9" s="1">
        <v>47</v>
      </c>
      <c r="AA9" s="1">
        <v>32</v>
      </c>
      <c r="AB9" s="1">
        <v>49</v>
      </c>
      <c r="AC9" s="1">
        <v>15</v>
      </c>
      <c r="AD9" s="1">
        <v>10</v>
      </c>
      <c r="AE9" s="1">
        <v>45</v>
      </c>
      <c r="AF9" s="1">
        <v>19</v>
      </c>
      <c r="AG9" s="1">
        <v>13</v>
      </c>
      <c r="AH9" s="1">
        <v>57</v>
      </c>
      <c r="AI9" s="7">
        <f t="shared" si="66"/>
        <v>239</v>
      </c>
      <c r="AJ9" s="7"/>
      <c r="AK9" s="7">
        <v>1</v>
      </c>
      <c r="AL9" s="7">
        <f t="shared" si="67"/>
        <v>0.67114093959731547</v>
      </c>
      <c r="AM9" s="7">
        <v>2</v>
      </c>
      <c r="AN9" s="7">
        <v>2</v>
      </c>
      <c r="AO9" s="7">
        <f t="shared" si="69"/>
        <v>1.3422818791946309</v>
      </c>
      <c r="AP9" s="7">
        <v>4</v>
      </c>
      <c r="AQ9" s="7">
        <v>1</v>
      </c>
      <c r="AR9" s="7">
        <f t="shared" si="71"/>
        <v>0.67114093959731547</v>
      </c>
      <c r="AS9" s="7">
        <v>3</v>
      </c>
      <c r="AT9" s="7">
        <v>0</v>
      </c>
      <c r="AU9" s="7">
        <v>0</v>
      </c>
      <c r="AV9" s="7">
        <f t="shared" si="74"/>
        <v>0</v>
      </c>
      <c r="AW9" s="7">
        <f t="shared" si="75"/>
        <v>9</v>
      </c>
      <c r="AX9" s="7"/>
      <c r="AY9" s="1">
        <v>1</v>
      </c>
      <c r="AZ9" s="1">
        <f t="shared" si="76"/>
        <v>2</v>
      </c>
      <c r="BA9" s="1">
        <v>2</v>
      </c>
      <c r="BB9" s="1">
        <f t="shared" si="77"/>
        <v>6</v>
      </c>
      <c r="BC9" s="1">
        <v>1</v>
      </c>
      <c r="BD9" s="1">
        <f t="shared" si="78"/>
        <v>4</v>
      </c>
      <c r="BE9" s="7">
        <f t="shared" si="79"/>
        <v>12</v>
      </c>
      <c r="BF9" s="7"/>
      <c r="BG9" s="20">
        <v>1</v>
      </c>
      <c r="BH9" s="20">
        <v>1</v>
      </c>
      <c r="BI9" s="7">
        <v>4</v>
      </c>
      <c r="BJ9" s="7"/>
      <c r="BK9" s="23">
        <v>1</v>
      </c>
      <c r="BL9" s="23">
        <v>1</v>
      </c>
      <c r="BM9" s="23">
        <v>1</v>
      </c>
      <c r="BN9" s="7">
        <f t="shared" si="81"/>
        <v>3</v>
      </c>
      <c r="BO9" s="7"/>
      <c r="BP9" s="26">
        <v>0</v>
      </c>
      <c r="BQ9" s="26">
        <v>0</v>
      </c>
      <c r="BR9" s="7">
        <v>0</v>
      </c>
      <c r="BS9" s="7">
        <v>0</v>
      </c>
      <c r="BT9" s="7">
        <v>27</v>
      </c>
      <c r="BU9" s="42">
        <v>0.7</v>
      </c>
      <c r="BV9" s="7">
        <v>1</v>
      </c>
      <c r="BW9" s="7">
        <v>3</v>
      </c>
      <c r="BX9" s="7">
        <v>3</v>
      </c>
      <c r="BY9" s="7">
        <v>4</v>
      </c>
      <c r="BZ9" s="7"/>
      <c r="CA9" s="52">
        <v>702</v>
      </c>
      <c r="CB9" s="52">
        <f t="shared" si="83"/>
        <v>17.432331760615842</v>
      </c>
      <c r="CC9" s="52">
        <v>1404</v>
      </c>
      <c r="CD9" s="52">
        <v>730</v>
      </c>
      <c r="CE9" s="52">
        <f t="shared" si="85"/>
        <v>18.127638440526447</v>
      </c>
      <c r="CF9" s="52">
        <v>1460</v>
      </c>
      <c r="CG9" s="52">
        <v>394</v>
      </c>
      <c r="CH9" s="52">
        <f t="shared" si="87"/>
        <v>9.7839582815992046</v>
      </c>
      <c r="CI9" s="52">
        <v>1182</v>
      </c>
      <c r="CJ9" s="52">
        <v>390</v>
      </c>
      <c r="CK9" s="52">
        <f t="shared" si="89"/>
        <v>9.6846287558976911</v>
      </c>
      <c r="CL9" s="52">
        <v>1170</v>
      </c>
      <c r="CM9" s="42">
        <f t="shared" si="91"/>
        <v>5216</v>
      </c>
      <c r="CN9" s="7"/>
      <c r="CO9" s="53">
        <v>5</v>
      </c>
      <c r="CP9" s="53">
        <v>5</v>
      </c>
      <c r="CQ9" s="53">
        <v>0</v>
      </c>
      <c r="CR9" s="53">
        <v>0</v>
      </c>
      <c r="CS9" s="53">
        <v>10</v>
      </c>
      <c r="CT9" s="7">
        <f t="shared" si="92"/>
        <v>20</v>
      </c>
      <c r="CU9" s="7"/>
      <c r="CV9" s="7">
        <v>23</v>
      </c>
      <c r="CW9" s="7">
        <v>9</v>
      </c>
      <c r="CX9" s="7">
        <v>9</v>
      </c>
      <c r="CY9" s="7">
        <v>4</v>
      </c>
      <c r="CZ9" s="7">
        <v>84</v>
      </c>
      <c r="DA9" s="7"/>
      <c r="DB9" s="54">
        <v>1176323.5900000001</v>
      </c>
      <c r="DC9" s="32">
        <v>6001.65</v>
      </c>
      <c r="DD9" s="32">
        <v>4</v>
      </c>
      <c r="DE9" s="33">
        <v>5</v>
      </c>
      <c r="DF9" s="33">
        <v>5</v>
      </c>
      <c r="DG9" s="14">
        <f t="shared" si="94"/>
        <v>14</v>
      </c>
      <c r="DH9" s="7"/>
      <c r="DI9" s="38">
        <v>5834</v>
      </c>
      <c r="DJ9" s="39">
        <v>1</v>
      </c>
    </row>
    <row r="10" spans="1:114" s="3" customFormat="1" ht="30" hidden="1">
      <c r="A10" s="2" t="s">
        <v>58</v>
      </c>
      <c r="B10" s="51" t="s">
        <v>59</v>
      </c>
      <c r="C10" s="51">
        <v>1390</v>
      </c>
      <c r="D10" s="1">
        <v>23</v>
      </c>
      <c r="E10" s="1">
        <v>13</v>
      </c>
      <c r="F10" s="8">
        <f t="shared" si="48"/>
        <v>56.521739130434781</v>
      </c>
      <c r="G10" s="7">
        <v>3</v>
      </c>
      <c r="H10" s="7">
        <v>1</v>
      </c>
      <c r="I10" s="1">
        <v>10</v>
      </c>
      <c r="J10" s="13">
        <f t="shared" si="49"/>
        <v>43.478260869565219</v>
      </c>
      <c r="K10" s="1">
        <f t="shared" si="50"/>
        <v>86.956521739130437</v>
      </c>
      <c r="L10" s="1">
        <v>32</v>
      </c>
      <c r="M10" s="6">
        <f t="shared" si="51"/>
        <v>139.13043478260869</v>
      </c>
      <c r="N10" s="1">
        <f t="shared" si="52"/>
        <v>278.26086956521738</v>
      </c>
      <c r="O10" s="1">
        <v>44</v>
      </c>
      <c r="P10" s="1">
        <f t="shared" si="53"/>
        <v>191.30434782608697</v>
      </c>
      <c r="Q10" s="1">
        <f t="shared" si="54"/>
        <v>573.91304347826087</v>
      </c>
      <c r="R10" s="1">
        <v>17</v>
      </c>
      <c r="S10" s="1">
        <f t="shared" si="55"/>
        <v>73.913043478260875</v>
      </c>
      <c r="T10" s="1">
        <f t="shared" si="56"/>
        <v>221.73913043478262</v>
      </c>
      <c r="U10" s="42">
        <f t="shared" si="57"/>
        <v>1160.8695652173915</v>
      </c>
      <c r="V10" s="7">
        <v>1</v>
      </c>
      <c r="W10" s="1">
        <v>7</v>
      </c>
      <c r="X10" s="1">
        <f t="shared" si="58"/>
        <v>30.434782608695652</v>
      </c>
      <c r="Y10" s="1">
        <f t="shared" si="59"/>
        <v>60.869565217391305</v>
      </c>
      <c r="Z10" s="1">
        <v>21</v>
      </c>
      <c r="AA10" s="1">
        <f t="shared" si="60"/>
        <v>91.304347826086953</v>
      </c>
      <c r="AB10" s="1">
        <f t="shared" si="61"/>
        <v>182.60869565217391</v>
      </c>
      <c r="AC10" s="1">
        <v>138</v>
      </c>
      <c r="AD10" s="1">
        <f t="shared" si="62"/>
        <v>600</v>
      </c>
      <c r="AE10" s="1">
        <f t="shared" si="63"/>
        <v>1800</v>
      </c>
      <c r="AF10" s="1">
        <v>72</v>
      </c>
      <c r="AG10" s="1">
        <f t="shared" si="64"/>
        <v>313.04347826086956</v>
      </c>
      <c r="AH10" s="1">
        <f t="shared" si="65"/>
        <v>939.13043478260875</v>
      </c>
      <c r="AI10" s="7">
        <f t="shared" si="66"/>
        <v>2982.608695652174</v>
      </c>
      <c r="AJ10" s="7">
        <v>1</v>
      </c>
      <c r="AK10" s="7">
        <v>5</v>
      </c>
      <c r="AL10" s="7">
        <f t="shared" si="67"/>
        <v>21.739130434782609</v>
      </c>
      <c r="AM10" s="7">
        <f t="shared" si="68"/>
        <v>43.478260869565219</v>
      </c>
      <c r="AN10" s="7">
        <v>2</v>
      </c>
      <c r="AO10" s="7">
        <f t="shared" si="69"/>
        <v>8.695652173913043</v>
      </c>
      <c r="AP10" s="7">
        <f t="shared" si="70"/>
        <v>17.391304347826086</v>
      </c>
      <c r="AQ10" s="7">
        <v>1</v>
      </c>
      <c r="AR10" s="7">
        <f t="shared" si="71"/>
        <v>4.3478260869565215</v>
      </c>
      <c r="AS10" s="7">
        <f t="shared" si="72"/>
        <v>13.043478260869565</v>
      </c>
      <c r="AT10" s="7">
        <v>1</v>
      </c>
      <c r="AU10" s="7">
        <f t="shared" si="73"/>
        <v>4.3478260869565215</v>
      </c>
      <c r="AV10" s="7">
        <f t="shared" si="74"/>
        <v>13.043478260869565</v>
      </c>
      <c r="AW10" s="7">
        <f t="shared" si="75"/>
        <v>86.956521739130437</v>
      </c>
      <c r="AX10" s="7">
        <v>4</v>
      </c>
      <c r="AY10" s="1">
        <v>0</v>
      </c>
      <c r="AZ10" s="1">
        <f t="shared" si="76"/>
        <v>0</v>
      </c>
      <c r="BA10" s="1">
        <v>8</v>
      </c>
      <c r="BB10" s="1">
        <f t="shared" si="77"/>
        <v>24</v>
      </c>
      <c r="BC10" s="1">
        <v>0</v>
      </c>
      <c r="BD10" s="1">
        <f t="shared" si="78"/>
        <v>0</v>
      </c>
      <c r="BE10" s="7">
        <f t="shared" si="79"/>
        <v>24</v>
      </c>
      <c r="BF10" s="7">
        <v>2</v>
      </c>
      <c r="BG10" s="20">
        <v>0</v>
      </c>
      <c r="BH10" s="20">
        <v>3</v>
      </c>
      <c r="BI10" s="7">
        <f t="shared" si="80"/>
        <v>3</v>
      </c>
      <c r="BJ10" s="7">
        <v>6</v>
      </c>
      <c r="BK10" s="23">
        <v>1</v>
      </c>
      <c r="BL10" s="23">
        <v>1</v>
      </c>
      <c r="BM10" s="23">
        <v>1</v>
      </c>
      <c r="BN10" s="7">
        <f t="shared" si="81"/>
        <v>3</v>
      </c>
      <c r="BO10" s="7">
        <v>1</v>
      </c>
      <c r="BP10" s="26">
        <v>5</v>
      </c>
      <c r="BQ10" s="26">
        <v>5</v>
      </c>
      <c r="BR10" s="7">
        <v>5</v>
      </c>
      <c r="BS10" s="7">
        <v>1</v>
      </c>
      <c r="BT10" s="7">
        <v>0</v>
      </c>
      <c r="BU10" s="42">
        <v>0</v>
      </c>
      <c r="BV10" s="7">
        <v>0</v>
      </c>
      <c r="BW10" s="7">
        <v>0</v>
      </c>
      <c r="BX10" s="7">
        <v>0</v>
      </c>
      <c r="BY10" s="7">
        <f t="shared" si="82"/>
        <v>11</v>
      </c>
      <c r="BZ10" s="7">
        <v>7</v>
      </c>
      <c r="CA10" s="52">
        <v>0</v>
      </c>
      <c r="CB10" s="52">
        <f t="shared" si="83"/>
        <v>0</v>
      </c>
      <c r="CC10" s="52">
        <f t="shared" si="84"/>
        <v>0</v>
      </c>
      <c r="CD10" s="52">
        <v>0</v>
      </c>
      <c r="CE10" s="52">
        <f t="shared" si="85"/>
        <v>0</v>
      </c>
      <c r="CF10" s="52">
        <f t="shared" si="86"/>
        <v>0</v>
      </c>
      <c r="CG10" s="52">
        <v>0</v>
      </c>
      <c r="CH10" s="52">
        <f t="shared" si="87"/>
        <v>0</v>
      </c>
      <c r="CI10" s="52">
        <f t="shared" si="88"/>
        <v>0</v>
      </c>
      <c r="CJ10" s="52">
        <v>0</v>
      </c>
      <c r="CK10" s="52">
        <f t="shared" si="89"/>
        <v>0</v>
      </c>
      <c r="CL10" s="52">
        <f t="shared" si="90"/>
        <v>0</v>
      </c>
      <c r="CM10" s="42">
        <f t="shared" si="91"/>
        <v>0</v>
      </c>
      <c r="CN10" s="7">
        <v>0</v>
      </c>
      <c r="CO10" s="53">
        <v>0</v>
      </c>
      <c r="CP10" s="53">
        <v>0</v>
      </c>
      <c r="CQ10" s="53">
        <v>5</v>
      </c>
      <c r="CR10" s="53">
        <v>5</v>
      </c>
      <c r="CS10" s="53">
        <v>5</v>
      </c>
      <c r="CT10" s="7">
        <f t="shared" si="92"/>
        <v>15</v>
      </c>
      <c r="CU10" s="7">
        <v>11</v>
      </c>
      <c r="CV10" s="7"/>
      <c r="CW10" s="7"/>
      <c r="CX10" s="7"/>
      <c r="CY10" s="7"/>
      <c r="CZ10" s="7"/>
      <c r="DA10" s="7"/>
      <c r="DB10" s="54"/>
      <c r="DC10" s="32">
        <f t="shared" si="93"/>
        <v>0</v>
      </c>
      <c r="DD10" s="32">
        <v>0</v>
      </c>
      <c r="DE10" s="33">
        <v>0</v>
      </c>
      <c r="DF10" s="33">
        <v>0</v>
      </c>
      <c r="DG10" s="14">
        <f t="shared" si="94"/>
        <v>0</v>
      </c>
      <c r="DH10" s="7">
        <v>8</v>
      </c>
      <c r="DI10" s="38">
        <f t="shared" si="95"/>
        <v>4283.434782608696</v>
      </c>
      <c r="DJ10" s="39">
        <v>1</v>
      </c>
    </row>
    <row r="11" spans="1:114" hidden="1">
      <c r="A11" s="2" t="s">
        <v>60</v>
      </c>
      <c r="B11" s="51" t="s">
        <v>61</v>
      </c>
      <c r="C11" s="51">
        <v>1390</v>
      </c>
      <c r="D11" s="1">
        <v>23</v>
      </c>
      <c r="E11" s="1">
        <v>13</v>
      </c>
      <c r="F11" s="8">
        <f t="shared" si="48"/>
        <v>56.521739130434781</v>
      </c>
      <c r="G11" s="7">
        <v>3</v>
      </c>
      <c r="H11" s="7">
        <v>1</v>
      </c>
      <c r="I11" s="1">
        <v>10</v>
      </c>
      <c r="J11" s="13">
        <f t="shared" si="49"/>
        <v>43.478260869565219</v>
      </c>
      <c r="K11" s="1">
        <f t="shared" si="50"/>
        <v>86.956521739130437</v>
      </c>
      <c r="L11" s="1">
        <v>32</v>
      </c>
      <c r="M11" s="6">
        <f t="shared" si="51"/>
        <v>139.13043478260869</v>
      </c>
      <c r="N11" s="1">
        <f t="shared" si="52"/>
        <v>278.26086956521738</v>
      </c>
      <c r="O11" s="1">
        <v>44</v>
      </c>
      <c r="P11" s="1">
        <f t="shared" si="53"/>
        <v>191.30434782608697</v>
      </c>
      <c r="Q11" s="1">
        <f t="shared" si="54"/>
        <v>573.91304347826087</v>
      </c>
      <c r="R11" s="1">
        <v>17</v>
      </c>
      <c r="S11" s="1">
        <f t="shared" si="55"/>
        <v>73.913043478260875</v>
      </c>
      <c r="T11" s="1">
        <f t="shared" si="56"/>
        <v>221.73913043478262</v>
      </c>
      <c r="U11" s="42">
        <f t="shared" si="57"/>
        <v>1160.8695652173915</v>
      </c>
      <c r="V11" s="7">
        <v>1</v>
      </c>
      <c r="W11" s="1">
        <v>7</v>
      </c>
      <c r="X11" s="1">
        <f t="shared" si="58"/>
        <v>30.434782608695652</v>
      </c>
      <c r="Y11" s="1">
        <f t="shared" si="59"/>
        <v>60.869565217391305</v>
      </c>
      <c r="Z11" s="1">
        <v>21</v>
      </c>
      <c r="AA11" s="1">
        <f t="shared" si="60"/>
        <v>91.304347826086953</v>
      </c>
      <c r="AB11" s="1">
        <f t="shared" si="61"/>
        <v>182.60869565217391</v>
      </c>
      <c r="AC11" s="1">
        <v>138</v>
      </c>
      <c r="AD11" s="1">
        <f t="shared" si="62"/>
        <v>600</v>
      </c>
      <c r="AE11" s="1">
        <f t="shared" si="63"/>
        <v>1800</v>
      </c>
      <c r="AF11" s="1">
        <v>72</v>
      </c>
      <c r="AG11" s="1">
        <f t="shared" si="64"/>
        <v>313.04347826086956</v>
      </c>
      <c r="AH11" s="1">
        <f t="shared" si="65"/>
        <v>939.13043478260875</v>
      </c>
      <c r="AI11" s="7">
        <f t="shared" si="66"/>
        <v>2982.608695652174</v>
      </c>
      <c r="AJ11" s="7">
        <v>1</v>
      </c>
      <c r="AK11" s="7">
        <v>5</v>
      </c>
      <c r="AL11" s="7">
        <f t="shared" si="67"/>
        <v>21.739130434782609</v>
      </c>
      <c r="AM11" s="7">
        <f t="shared" si="68"/>
        <v>43.478260869565219</v>
      </c>
      <c r="AN11" s="7">
        <v>2</v>
      </c>
      <c r="AO11" s="7">
        <f t="shared" si="69"/>
        <v>8.695652173913043</v>
      </c>
      <c r="AP11" s="7">
        <f t="shared" si="70"/>
        <v>17.391304347826086</v>
      </c>
      <c r="AQ11" s="7">
        <v>1</v>
      </c>
      <c r="AR11" s="7">
        <f t="shared" si="71"/>
        <v>4.3478260869565215</v>
      </c>
      <c r="AS11" s="7">
        <f t="shared" si="72"/>
        <v>13.043478260869565</v>
      </c>
      <c r="AT11" s="7">
        <v>1</v>
      </c>
      <c r="AU11" s="7">
        <f t="shared" si="73"/>
        <v>4.3478260869565215</v>
      </c>
      <c r="AV11" s="7">
        <f t="shared" si="74"/>
        <v>13.043478260869565</v>
      </c>
      <c r="AW11" s="7">
        <f t="shared" si="75"/>
        <v>86.956521739130437</v>
      </c>
      <c r="AX11" s="7">
        <v>4</v>
      </c>
      <c r="AY11" s="1">
        <v>0</v>
      </c>
      <c r="AZ11" s="1">
        <f t="shared" si="76"/>
        <v>0</v>
      </c>
      <c r="BA11" s="1">
        <v>8</v>
      </c>
      <c r="BB11" s="1">
        <f t="shared" si="77"/>
        <v>24</v>
      </c>
      <c r="BC11" s="1">
        <v>0</v>
      </c>
      <c r="BD11" s="1">
        <f t="shared" si="78"/>
        <v>0</v>
      </c>
      <c r="BE11" s="7">
        <f t="shared" si="79"/>
        <v>24</v>
      </c>
      <c r="BF11" s="7">
        <v>2</v>
      </c>
      <c r="BG11" s="20">
        <v>0</v>
      </c>
      <c r="BH11" s="20">
        <v>3</v>
      </c>
      <c r="BI11" s="7">
        <f t="shared" si="80"/>
        <v>3</v>
      </c>
      <c r="BJ11" s="7">
        <v>6</v>
      </c>
      <c r="BK11" s="23">
        <v>1</v>
      </c>
      <c r="BL11" s="23">
        <v>1</v>
      </c>
      <c r="BM11" s="23">
        <v>1</v>
      </c>
      <c r="BN11" s="7">
        <f t="shared" si="81"/>
        <v>3</v>
      </c>
      <c r="BO11" s="7">
        <v>1</v>
      </c>
      <c r="BP11" s="26">
        <v>5</v>
      </c>
      <c r="BQ11" s="26">
        <v>5</v>
      </c>
      <c r="BR11" s="7">
        <v>5</v>
      </c>
      <c r="BS11" s="7">
        <v>1</v>
      </c>
      <c r="BT11" s="7">
        <v>0</v>
      </c>
      <c r="BU11" s="42">
        <v>0</v>
      </c>
      <c r="BV11" s="7">
        <v>0</v>
      </c>
      <c r="BW11" s="7">
        <v>0</v>
      </c>
      <c r="BX11" s="7">
        <v>0</v>
      </c>
      <c r="BY11" s="7">
        <f t="shared" si="82"/>
        <v>11</v>
      </c>
      <c r="BZ11" s="7">
        <v>7</v>
      </c>
      <c r="CA11" s="52">
        <v>0</v>
      </c>
      <c r="CB11" s="52">
        <f t="shared" si="83"/>
        <v>0</v>
      </c>
      <c r="CC11" s="52">
        <f t="shared" si="84"/>
        <v>0</v>
      </c>
      <c r="CD11" s="52">
        <v>0</v>
      </c>
      <c r="CE11" s="52">
        <f t="shared" si="85"/>
        <v>0</v>
      </c>
      <c r="CF11" s="52">
        <f t="shared" si="86"/>
        <v>0</v>
      </c>
      <c r="CG11" s="52">
        <v>0</v>
      </c>
      <c r="CH11" s="52">
        <f t="shared" si="87"/>
        <v>0</v>
      </c>
      <c r="CI11" s="52">
        <f t="shared" si="88"/>
        <v>0</v>
      </c>
      <c r="CJ11" s="52">
        <v>0</v>
      </c>
      <c r="CK11" s="52">
        <f t="shared" si="89"/>
        <v>0</v>
      </c>
      <c r="CL11" s="52">
        <f t="shared" si="90"/>
        <v>0</v>
      </c>
      <c r="CM11" s="42">
        <f t="shared" si="91"/>
        <v>0</v>
      </c>
      <c r="CN11" s="7">
        <v>0</v>
      </c>
      <c r="CO11" s="53">
        <v>0</v>
      </c>
      <c r="CP11" s="53">
        <v>0</v>
      </c>
      <c r="CQ11" s="53">
        <v>5</v>
      </c>
      <c r="CR11" s="53">
        <v>5</v>
      </c>
      <c r="CS11" s="53">
        <v>5</v>
      </c>
      <c r="CT11" s="7">
        <f t="shared" si="92"/>
        <v>15</v>
      </c>
      <c r="CU11" s="7">
        <v>11</v>
      </c>
      <c r="CV11" s="7"/>
      <c r="CW11" s="7"/>
      <c r="CX11" s="7"/>
      <c r="CY11" s="7"/>
      <c r="CZ11" s="7"/>
      <c r="DA11" s="7"/>
      <c r="DB11" s="54"/>
      <c r="DC11" s="32">
        <f t="shared" si="93"/>
        <v>0</v>
      </c>
      <c r="DD11" s="32">
        <v>0</v>
      </c>
      <c r="DE11" s="33">
        <v>0</v>
      </c>
      <c r="DF11" s="33">
        <v>0</v>
      </c>
      <c r="DG11" s="14">
        <f t="shared" si="94"/>
        <v>0</v>
      </c>
      <c r="DH11" s="7">
        <v>8</v>
      </c>
      <c r="DI11" s="38">
        <f t="shared" si="95"/>
        <v>4283.434782608696</v>
      </c>
      <c r="DJ11" s="39">
        <v>1</v>
      </c>
    </row>
    <row r="12" spans="1:114" hidden="1">
      <c r="A12" s="2" t="s">
        <v>60</v>
      </c>
      <c r="B12" s="51" t="s">
        <v>62</v>
      </c>
      <c r="C12" s="51">
        <v>1390</v>
      </c>
      <c r="D12" s="1">
        <v>23</v>
      </c>
      <c r="E12" s="1">
        <v>13</v>
      </c>
      <c r="F12" s="8">
        <f t="shared" si="48"/>
        <v>56.521739130434781</v>
      </c>
      <c r="G12" s="7">
        <v>3</v>
      </c>
      <c r="H12" s="7">
        <v>1</v>
      </c>
      <c r="I12" s="1">
        <v>10</v>
      </c>
      <c r="J12" s="13">
        <f t="shared" si="49"/>
        <v>43.478260869565219</v>
      </c>
      <c r="K12" s="1">
        <f t="shared" si="50"/>
        <v>86.956521739130437</v>
      </c>
      <c r="L12" s="1">
        <v>32</v>
      </c>
      <c r="M12" s="6">
        <f t="shared" si="51"/>
        <v>139.13043478260869</v>
      </c>
      <c r="N12" s="1">
        <f t="shared" si="52"/>
        <v>278.26086956521738</v>
      </c>
      <c r="O12" s="1">
        <v>44</v>
      </c>
      <c r="P12" s="1">
        <f t="shared" si="53"/>
        <v>191.30434782608697</v>
      </c>
      <c r="Q12" s="1">
        <f t="shared" si="54"/>
        <v>573.91304347826087</v>
      </c>
      <c r="R12" s="1">
        <v>17</v>
      </c>
      <c r="S12" s="1">
        <f t="shared" si="55"/>
        <v>73.913043478260875</v>
      </c>
      <c r="T12" s="1">
        <f t="shared" si="56"/>
        <v>221.73913043478262</v>
      </c>
      <c r="U12" s="42">
        <f t="shared" si="57"/>
        <v>1160.8695652173915</v>
      </c>
      <c r="V12" s="7">
        <v>1</v>
      </c>
      <c r="W12" s="1">
        <v>7</v>
      </c>
      <c r="X12" s="1">
        <f t="shared" si="58"/>
        <v>30.434782608695652</v>
      </c>
      <c r="Y12" s="1">
        <f t="shared" si="59"/>
        <v>60.869565217391305</v>
      </c>
      <c r="Z12" s="1">
        <v>21</v>
      </c>
      <c r="AA12" s="1">
        <f t="shared" si="60"/>
        <v>91.304347826086953</v>
      </c>
      <c r="AB12" s="1">
        <f t="shared" si="61"/>
        <v>182.60869565217391</v>
      </c>
      <c r="AC12" s="1">
        <v>138</v>
      </c>
      <c r="AD12" s="1">
        <f t="shared" si="62"/>
        <v>600</v>
      </c>
      <c r="AE12" s="1">
        <f t="shared" si="63"/>
        <v>1800</v>
      </c>
      <c r="AF12" s="1">
        <v>72</v>
      </c>
      <c r="AG12" s="1">
        <f t="shared" si="64"/>
        <v>313.04347826086956</v>
      </c>
      <c r="AH12" s="1">
        <f t="shared" si="65"/>
        <v>939.13043478260875</v>
      </c>
      <c r="AI12" s="7">
        <f t="shared" si="66"/>
        <v>2982.608695652174</v>
      </c>
      <c r="AJ12" s="7">
        <v>1</v>
      </c>
      <c r="AK12" s="7">
        <v>5</v>
      </c>
      <c r="AL12" s="7">
        <f t="shared" si="67"/>
        <v>21.739130434782609</v>
      </c>
      <c r="AM12" s="7">
        <f t="shared" si="68"/>
        <v>43.478260869565219</v>
      </c>
      <c r="AN12" s="7">
        <v>2</v>
      </c>
      <c r="AO12" s="7">
        <f t="shared" si="69"/>
        <v>8.695652173913043</v>
      </c>
      <c r="AP12" s="7">
        <f t="shared" si="70"/>
        <v>17.391304347826086</v>
      </c>
      <c r="AQ12" s="7">
        <v>1</v>
      </c>
      <c r="AR12" s="7">
        <f t="shared" si="71"/>
        <v>4.3478260869565215</v>
      </c>
      <c r="AS12" s="7">
        <f t="shared" si="72"/>
        <v>13.043478260869565</v>
      </c>
      <c r="AT12" s="7">
        <v>1</v>
      </c>
      <c r="AU12" s="7">
        <f t="shared" si="73"/>
        <v>4.3478260869565215</v>
      </c>
      <c r="AV12" s="7">
        <f t="shared" si="74"/>
        <v>13.043478260869565</v>
      </c>
      <c r="AW12" s="7">
        <f t="shared" si="75"/>
        <v>86.956521739130437</v>
      </c>
      <c r="AX12" s="7">
        <v>4</v>
      </c>
      <c r="AY12" s="1">
        <v>0</v>
      </c>
      <c r="AZ12" s="1">
        <f t="shared" si="76"/>
        <v>0</v>
      </c>
      <c r="BA12" s="1">
        <v>8</v>
      </c>
      <c r="BB12" s="1">
        <f t="shared" si="77"/>
        <v>24</v>
      </c>
      <c r="BC12" s="1">
        <v>0</v>
      </c>
      <c r="BD12" s="1">
        <f t="shared" si="78"/>
        <v>0</v>
      </c>
      <c r="BE12" s="7">
        <f t="shared" si="79"/>
        <v>24</v>
      </c>
      <c r="BF12" s="7">
        <v>2</v>
      </c>
      <c r="BG12" s="20">
        <v>0</v>
      </c>
      <c r="BH12" s="20">
        <v>3</v>
      </c>
      <c r="BI12" s="7">
        <f t="shared" si="80"/>
        <v>3</v>
      </c>
      <c r="BJ12" s="7">
        <v>6</v>
      </c>
      <c r="BK12" s="23">
        <v>1</v>
      </c>
      <c r="BL12" s="23">
        <v>1</v>
      </c>
      <c r="BM12" s="23">
        <v>1</v>
      </c>
      <c r="BN12" s="7">
        <f t="shared" si="81"/>
        <v>3</v>
      </c>
      <c r="BO12" s="7">
        <v>1</v>
      </c>
      <c r="BP12" s="26">
        <v>5</v>
      </c>
      <c r="BQ12" s="26">
        <v>5</v>
      </c>
      <c r="BR12" s="7">
        <v>5</v>
      </c>
      <c r="BS12" s="7">
        <v>1</v>
      </c>
      <c r="BT12" s="7">
        <v>0</v>
      </c>
      <c r="BU12" s="42">
        <v>0</v>
      </c>
      <c r="BV12" s="7">
        <v>0</v>
      </c>
      <c r="BW12" s="7">
        <v>0</v>
      </c>
      <c r="BX12" s="7">
        <v>0</v>
      </c>
      <c r="BY12" s="7">
        <f t="shared" si="82"/>
        <v>11</v>
      </c>
      <c r="BZ12" s="7">
        <v>7</v>
      </c>
      <c r="CA12" s="52">
        <v>0</v>
      </c>
      <c r="CB12" s="52">
        <f t="shared" si="83"/>
        <v>0</v>
      </c>
      <c r="CC12" s="52">
        <f t="shared" si="84"/>
        <v>0</v>
      </c>
      <c r="CD12" s="52">
        <v>0</v>
      </c>
      <c r="CE12" s="52">
        <f t="shared" si="85"/>
        <v>0</v>
      </c>
      <c r="CF12" s="52">
        <f t="shared" si="86"/>
        <v>0</v>
      </c>
      <c r="CG12" s="52">
        <v>0</v>
      </c>
      <c r="CH12" s="52">
        <f t="shared" si="87"/>
        <v>0</v>
      </c>
      <c r="CI12" s="52">
        <f t="shared" si="88"/>
        <v>0</v>
      </c>
      <c r="CJ12" s="52">
        <v>0</v>
      </c>
      <c r="CK12" s="52">
        <f t="shared" si="89"/>
        <v>0</v>
      </c>
      <c r="CL12" s="52">
        <f t="shared" si="90"/>
        <v>0</v>
      </c>
      <c r="CM12" s="42">
        <f t="shared" si="91"/>
        <v>0</v>
      </c>
      <c r="CN12" s="7">
        <v>0</v>
      </c>
      <c r="CO12" s="53">
        <v>0</v>
      </c>
      <c r="CP12" s="53">
        <v>0</v>
      </c>
      <c r="CQ12" s="53">
        <v>5</v>
      </c>
      <c r="CR12" s="53">
        <v>5</v>
      </c>
      <c r="CS12" s="53">
        <v>5</v>
      </c>
      <c r="CT12" s="7">
        <f t="shared" si="92"/>
        <v>15</v>
      </c>
      <c r="CU12" s="7">
        <v>11</v>
      </c>
      <c r="CV12" s="7"/>
      <c r="CW12" s="7"/>
      <c r="CX12" s="7"/>
      <c r="CY12" s="7"/>
      <c r="CZ12" s="7"/>
      <c r="DA12" s="7"/>
      <c r="DB12" s="54"/>
      <c r="DC12" s="32">
        <f t="shared" si="93"/>
        <v>0</v>
      </c>
      <c r="DD12" s="32">
        <v>0</v>
      </c>
      <c r="DE12" s="33">
        <v>0</v>
      </c>
      <c r="DF12" s="33">
        <v>0</v>
      </c>
      <c r="DG12" s="14">
        <f t="shared" si="94"/>
        <v>0</v>
      </c>
      <c r="DH12" s="7">
        <v>8</v>
      </c>
      <c r="DI12" s="38">
        <f t="shared" si="95"/>
        <v>4283.434782608696</v>
      </c>
      <c r="DJ12" s="39">
        <v>1</v>
      </c>
    </row>
    <row r="13" spans="1:114" ht="40.5" hidden="1" customHeight="1">
      <c r="A13" s="2" t="s">
        <v>60</v>
      </c>
      <c r="B13" s="51" t="s">
        <v>54</v>
      </c>
      <c r="C13" s="51">
        <v>1390</v>
      </c>
      <c r="D13" s="1">
        <v>23</v>
      </c>
      <c r="E13" s="1">
        <v>13</v>
      </c>
      <c r="F13" s="8">
        <f t="shared" si="48"/>
        <v>56.521739130434781</v>
      </c>
      <c r="G13" s="7">
        <v>3</v>
      </c>
      <c r="H13" s="7">
        <v>1</v>
      </c>
      <c r="I13" s="1">
        <v>10</v>
      </c>
      <c r="J13" s="13">
        <f t="shared" si="49"/>
        <v>43.478260869565219</v>
      </c>
      <c r="K13" s="1">
        <f t="shared" si="50"/>
        <v>86.956521739130437</v>
      </c>
      <c r="L13" s="1">
        <v>32</v>
      </c>
      <c r="M13" s="6">
        <f t="shared" si="51"/>
        <v>139.13043478260869</v>
      </c>
      <c r="N13" s="1">
        <f t="shared" si="52"/>
        <v>278.26086956521738</v>
      </c>
      <c r="O13" s="1">
        <v>44</v>
      </c>
      <c r="P13" s="1">
        <f t="shared" si="53"/>
        <v>191.30434782608697</v>
      </c>
      <c r="Q13" s="1">
        <f t="shared" si="54"/>
        <v>573.91304347826087</v>
      </c>
      <c r="R13" s="1">
        <v>17</v>
      </c>
      <c r="S13" s="1">
        <f t="shared" si="55"/>
        <v>73.913043478260875</v>
      </c>
      <c r="T13" s="1">
        <f t="shared" si="56"/>
        <v>221.73913043478262</v>
      </c>
      <c r="U13" s="42">
        <f t="shared" si="57"/>
        <v>1160.8695652173915</v>
      </c>
      <c r="V13" s="7">
        <v>1</v>
      </c>
      <c r="W13" s="1">
        <v>7</v>
      </c>
      <c r="X13" s="1">
        <f t="shared" si="58"/>
        <v>30.434782608695652</v>
      </c>
      <c r="Y13" s="1">
        <f t="shared" si="59"/>
        <v>60.869565217391305</v>
      </c>
      <c r="Z13" s="1">
        <v>21</v>
      </c>
      <c r="AA13" s="1">
        <f t="shared" si="60"/>
        <v>91.304347826086953</v>
      </c>
      <c r="AB13" s="1">
        <f t="shared" si="61"/>
        <v>182.60869565217391</v>
      </c>
      <c r="AC13" s="1">
        <v>138</v>
      </c>
      <c r="AD13" s="1">
        <f t="shared" si="62"/>
        <v>600</v>
      </c>
      <c r="AE13" s="1">
        <f t="shared" si="63"/>
        <v>1800</v>
      </c>
      <c r="AF13" s="1">
        <v>72</v>
      </c>
      <c r="AG13" s="1">
        <f t="shared" si="64"/>
        <v>313.04347826086956</v>
      </c>
      <c r="AH13" s="1">
        <f t="shared" si="65"/>
        <v>939.13043478260875</v>
      </c>
      <c r="AI13" s="7">
        <f t="shared" si="66"/>
        <v>2982.608695652174</v>
      </c>
      <c r="AJ13" s="7">
        <v>1</v>
      </c>
      <c r="AK13" s="7">
        <v>5</v>
      </c>
      <c r="AL13" s="7">
        <f t="shared" si="67"/>
        <v>21.739130434782609</v>
      </c>
      <c r="AM13" s="7">
        <f t="shared" si="68"/>
        <v>43.478260869565219</v>
      </c>
      <c r="AN13" s="7">
        <v>2</v>
      </c>
      <c r="AO13" s="7">
        <f t="shared" si="69"/>
        <v>8.695652173913043</v>
      </c>
      <c r="AP13" s="7">
        <f t="shared" si="70"/>
        <v>17.391304347826086</v>
      </c>
      <c r="AQ13" s="7">
        <v>1</v>
      </c>
      <c r="AR13" s="7">
        <f t="shared" si="71"/>
        <v>4.3478260869565215</v>
      </c>
      <c r="AS13" s="7">
        <f t="shared" si="72"/>
        <v>13.043478260869565</v>
      </c>
      <c r="AT13" s="7">
        <v>1</v>
      </c>
      <c r="AU13" s="7">
        <f t="shared" si="73"/>
        <v>4.3478260869565215</v>
      </c>
      <c r="AV13" s="7">
        <f t="shared" si="74"/>
        <v>13.043478260869565</v>
      </c>
      <c r="AW13" s="7">
        <f t="shared" si="75"/>
        <v>86.956521739130437</v>
      </c>
      <c r="AX13" s="7">
        <v>4</v>
      </c>
      <c r="AY13" s="1">
        <v>0</v>
      </c>
      <c r="AZ13" s="1">
        <f t="shared" si="76"/>
        <v>0</v>
      </c>
      <c r="BA13" s="1">
        <v>8</v>
      </c>
      <c r="BB13" s="1">
        <f t="shared" si="77"/>
        <v>24</v>
      </c>
      <c r="BC13" s="1">
        <v>0</v>
      </c>
      <c r="BD13" s="1">
        <f t="shared" si="78"/>
        <v>0</v>
      </c>
      <c r="BE13" s="7">
        <f t="shared" si="79"/>
        <v>24</v>
      </c>
      <c r="BF13" s="7">
        <v>2</v>
      </c>
      <c r="BG13" s="20">
        <v>0</v>
      </c>
      <c r="BH13" s="20">
        <v>3</v>
      </c>
      <c r="BI13" s="7">
        <f t="shared" si="80"/>
        <v>3</v>
      </c>
      <c r="BJ13" s="7">
        <v>6</v>
      </c>
      <c r="BK13" s="23">
        <v>1</v>
      </c>
      <c r="BL13" s="23">
        <v>1</v>
      </c>
      <c r="BM13" s="23">
        <v>1</v>
      </c>
      <c r="BN13" s="7">
        <f t="shared" si="81"/>
        <v>3</v>
      </c>
      <c r="BO13" s="7">
        <v>1</v>
      </c>
      <c r="BP13" s="26">
        <v>5</v>
      </c>
      <c r="BQ13" s="26">
        <v>5</v>
      </c>
      <c r="BR13" s="7">
        <v>5</v>
      </c>
      <c r="BS13" s="7">
        <v>1</v>
      </c>
      <c r="BT13" s="7">
        <v>0</v>
      </c>
      <c r="BU13" s="42">
        <v>0</v>
      </c>
      <c r="BV13" s="7">
        <v>0</v>
      </c>
      <c r="BW13" s="7">
        <v>0</v>
      </c>
      <c r="BX13" s="7">
        <v>0</v>
      </c>
      <c r="BY13" s="7">
        <f t="shared" si="82"/>
        <v>11</v>
      </c>
      <c r="BZ13" s="7">
        <v>7</v>
      </c>
      <c r="CA13" s="52">
        <v>0</v>
      </c>
      <c r="CB13" s="52">
        <f t="shared" si="83"/>
        <v>0</v>
      </c>
      <c r="CC13" s="52">
        <f t="shared" si="84"/>
        <v>0</v>
      </c>
      <c r="CD13" s="52">
        <v>0</v>
      </c>
      <c r="CE13" s="52">
        <f t="shared" si="85"/>
        <v>0</v>
      </c>
      <c r="CF13" s="52">
        <f t="shared" si="86"/>
        <v>0</v>
      </c>
      <c r="CG13" s="52">
        <v>0</v>
      </c>
      <c r="CH13" s="52">
        <f t="shared" si="87"/>
        <v>0</v>
      </c>
      <c r="CI13" s="52">
        <f t="shared" si="88"/>
        <v>0</v>
      </c>
      <c r="CJ13" s="52">
        <v>0</v>
      </c>
      <c r="CK13" s="52">
        <f t="shared" si="89"/>
        <v>0</v>
      </c>
      <c r="CL13" s="52">
        <f t="shared" si="90"/>
        <v>0</v>
      </c>
      <c r="CM13" s="42">
        <f t="shared" si="91"/>
        <v>0</v>
      </c>
      <c r="CN13" s="7">
        <v>0</v>
      </c>
      <c r="CO13" s="53">
        <v>0</v>
      </c>
      <c r="CP13" s="53">
        <v>0</v>
      </c>
      <c r="CQ13" s="53">
        <v>5</v>
      </c>
      <c r="CR13" s="53">
        <v>5</v>
      </c>
      <c r="CS13" s="53">
        <v>5</v>
      </c>
      <c r="CT13" s="7">
        <f t="shared" si="92"/>
        <v>15</v>
      </c>
      <c r="CU13" s="7">
        <v>11</v>
      </c>
      <c r="CV13" s="7"/>
      <c r="CW13" s="7"/>
      <c r="CX13" s="7"/>
      <c r="CY13" s="7"/>
      <c r="CZ13" s="7"/>
      <c r="DA13" s="7"/>
      <c r="DB13" s="54"/>
      <c r="DC13" s="32">
        <f t="shared" si="93"/>
        <v>0</v>
      </c>
      <c r="DD13" s="32">
        <v>0</v>
      </c>
      <c r="DE13" s="33">
        <v>0</v>
      </c>
      <c r="DF13" s="33">
        <v>0</v>
      </c>
      <c r="DG13" s="14">
        <f t="shared" si="94"/>
        <v>0</v>
      </c>
      <c r="DH13" s="7">
        <v>8</v>
      </c>
      <c r="DI13" s="38">
        <f t="shared" si="95"/>
        <v>4283.434782608696</v>
      </c>
      <c r="DJ13" s="39">
        <v>1</v>
      </c>
    </row>
    <row r="14" spans="1:114" hidden="1">
      <c r="A14" s="2" t="s">
        <v>63</v>
      </c>
      <c r="B14" s="51" t="s">
        <v>64</v>
      </c>
      <c r="C14" s="51">
        <v>1390</v>
      </c>
      <c r="D14" s="1">
        <v>23</v>
      </c>
      <c r="E14" s="1">
        <v>13</v>
      </c>
      <c r="F14" s="8">
        <f t="shared" si="48"/>
        <v>56.521739130434781</v>
      </c>
      <c r="G14" s="7">
        <v>3</v>
      </c>
      <c r="H14" s="7">
        <v>1</v>
      </c>
      <c r="I14" s="1">
        <v>10</v>
      </c>
      <c r="J14" s="13">
        <f t="shared" si="49"/>
        <v>43.478260869565219</v>
      </c>
      <c r="K14" s="1">
        <f t="shared" si="50"/>
        <v>86.956521739130437</v>
      </c>
      <c r="L14" s="1">
        <v>32</v>
      </c>
      <c r="M14" s="6">
        <f t="shared" si="51"/>
        <v>139.13043478260869</v>
      </c>
      <c r="N14" s="1">
        <f t="shared" si="52"/>
        <v>278.26086956521738</v>
      </c>
      <c r="O14" s="1">
        <v>44</v>
      </c>
      <c r="P14" s="1">
        <f t="shared" si="53"/>
        <v>191.30434782608697</v>
      </c>
      <c r="Q14" s="1">
        <f t="shared" si="54"/>
        <v>573.91304347826087</v>
      </c>
      <c r="R14" s="1">
        <v>17</v>
      </c>
      <c r="S14" s="1">
        <f t="shared" si="55"/>
        <v>73.913043478260875</v>
      </c>
      <c r="T14" s="1">
        <f t="shared" si="56"/>
        <v>221.73913043478262</v>
      </c>
      <c r="U14" s="42">
        <f t="shared" si="57"/>
        <v>1160.8695652173915</v>
      </c>
      <c r="V14" s="7">
        <v>1</v>
      </c>
      <c r="W14" s="1">
        <v>7</v>
      </c>
      <c r="X14" s="1">
        <f t="shared" si="58"/>
        <v>30.434782608695652</v>
      </c>
      <c r="Y14" s="1">
        <f t="shared" si="59"/>
        <v>60.869565217391305</v>
      </c>
      <c r="Z14" s="1">
        <v>21</v>
      </c>
      <c r="AA14" s="1">
        <f t="shared" si="60"/>
        <v>91.304347826086953</v>
      </c>
      <c r="AB14" s="1">
        <f t="shared" si="61"/>
        <v>182.60869565217391</v>
      </c>
      <c r="AC14" s="1">
        <v>138</v>
      </c>
      <c r="AD14" s="1">
        <f t="shared" si="62"/>
        <v>600</v>
      </c>
      <c r="AE14" s="1">
        <f t="shared" si="63"/>
        <v>1800</v>
      </c>
      <c r="AF14" s="1">
        <v>72</v>
      </c>
      <c r="AG14" s="1">
        <f t="shared" si="64"/>
        <v>313.04347826086956</v>
      </c>
      <c r="AH14" s="1">
        <f t="shared" si="65"/>
        <v>939.13043478260875</v>
      </c>
      <c r="AI14" s="7">
        <f t="shared" si="66"/>
        <v>2982.608695652174</v>
      </c>
      <c r="AJ14" s="7">
        <v>1</v>
      </c>
      <c r="AK14" s="7">
        <v>5</v>
      </c>
      <c r="AL14" s="7">
        <f t="shared" si="67"/>
        <v>21.739130434782609</v>
      </c>
      <c r="AM14" s="7">
        <f t="shared" si="68"/>
        <v>43.478260869565219</v>
      </c>
      <c r="AN14" s="7">
        <v>2</v>
      </c>
      <c r="AO14" s="7">
        <f t="shared" si="69"/>
        <v>8.695652173913043</v>
      </c>
      <c r="AP14" s="7">
        <f t="shared" si="70"/>
        <v>17.391304347826086</v>
      </c>
      <c r="AQ14" s="7">
        <v>1</v>
      </c>
      <c r="AR14" s="7">
        <f t="shared" si="71"/>
        <v>4.3478260869565215</v>
      </c>
      <c r="AS14" s="7">
        <f t="shared" si="72"/>
        <v>13.043478260869565</v>
      </c>
      <c r="AT14" s="7">
        <v>1</v>
      </c>
      <c r="AU14" s="7">
        <f t="shared" si="73"/>
        <v>4.3478260869565215</v>
      </c>
      <c r="AV14" s="7">
        <f t="shared" si="74"/>
        <v>13.043478260869565</v>
      </c>
      <c r="AW14" s="7">
        <f t="shared" si="75"/>
        <v>86.956521739130437</v>
      </c>
      <c r="AX14" s="7">
        <v>4</v>
      </c>
      <c r="AY14" s="1">
        <v>0</v>
      </c>
      <c r="AZ14" s="1">
        <f t="shared" si="76"/>
        <v>0</v>
      </c>
      <c r="BA14" s="1">
        <v>8</v>
      </c>
      <c r="BB14" s="1">
        <f t="shared" si="77"/>
        <v>24</v>
      </c>
      <c r="BC14" s="1">
        <v>0</v>
      </c>
      <c r="BD14" s="1">
        <f t="shared" si="78"/>
        <v>0</v>
      </c>
      <c r="BE14" s="7">
        <f t="shared" si="79"/>
        <v>24</v>
      </c>
      <c r="BF14" s="7">
        <v>2</v>
      </c>
      <c r="BG14" s="20">
        <v>0</v>
      </c>
      <c r="BH14" s="20">
        <v>3</v>
      </c>
      <c r="BI14" s="7">
        <f t="shared" si="80"/>
        <v>3</v>
      </c>
      <c r="BJ14" s="7">
        <v>6</v>
      </c>
      <c r="BK14" s="23">
        <v>1</v>
      </c>
      <c r="BL14" s="23">
        <v>1</v>
      </c>
      <c r="BM14" s="23">
        <v>1</v>
      </c>
      <c r="BN14" s="7">
        <f t="shared" si="81"/>
        <v>3</v>
      </c>
      <c r="BO14" s="7">
        <v>1</v>
      </c>
      <c r="BP14" s="26">
        <v>5</v>
      </c>
      <c r="BQ14" s="26">
        <v>5</v>
      </c>
      <c r="BR14" s="7">
        <v>5</v>
      </c>
      <c r="BS14" s="7">
        <v>1</v>
      </c>
      <c r="BT14" s="7">
        <v>0</v>
      </c>
      <c r="BU14" s="42">
        <v>0</v>
      </c>
      <c r="BV14" s="7">
        <v>0</v>
      </c>
      <c r="BW14" s="7">
        <v>0</v>
      </c>
      <c r="BX14" s="7">
        <v>0</v>
      </c>
      <c r="BY14" s="7">
        <f t="shared" si="82"/>
        <v>11</v>
      </c>
      <c r="BZ14" s="7">
        <v>7</v>
      </c>
      <c r="CA14" s="52">
        <v>0</v>
      </c>
      <c r="CB14" s="52">
        <f t="shared" si="83"/>
        <v>0</v>
      </c>
      <c r="CC14" s="52">
        <f t="shared" si="84"/>
        <v>0</v>
      </c>
      <c r="CD14" s="52">
        <v>0</v>
      </c>
      <c r="CE14" s="52">
        <f t="shared" si="85"/>
        <v>0</v>
      </c>
      <c r="CF14" s="52">
        <f t="shared" si="86"/>
        <v>0</v>
      </c>
      <c r="CG14" s="52">
        <v>0</v>
      </c>
      <c r="CH14" s="52">
        <f t="shared" si="87"/>
        <v>0</v>
      </c>
      <c r="CI14" s="52">
        <f t="shared" si="88"/>
        <v>0</v>
      </c>
      <c r="CJ14" s="52">
        <v>0</v>
      </c>
      <c r="CK14" s="52">
        <f t="shared" si="89"/>
        <v>0</v>
      </c>
      <c r="CL14" s="52">
        <f t="shared" si="90"/>
        <v>0</v>
      </c>
      <c r="CM14" s="42">
        <f t="shared" si="91"/>
        <v>0</v>
      </c>
      <c r="CN14" s="7">
        <v>0</v>
      </c>
      <c r="CO14" s="53">
        <v>0</v>
      </c>
      <c r="CP14" s="53">
        <v>0</v>
      </c>
      <c r="CQ14" s="53">
        <v>5</v>
      </c>
      <c r="CR14" s="53">
        <v>5</v>
      </c>
      <c r="CS14" s="53">
        <v>5</v>
      </c>
      <c r="CT14" s="7">
        <f t="shared" si="92"/>
        <v>15</v>
      </c>
      <c r="CU14" s="7">
        <v>11</v>
      </c>
      <c r="CV14" s="7"/>
      <c r="CW14" s="7"/>
      <c r="CX14" s="7"/>
      <c r="CY14" s="7"/>
      <c r="CZ14" s="7"/>
      <c r="DA14" s="7"/>
      <c r="DB14" s="54"/>
      <c r="DC14" s="32">
        <f t="shared" si="93"/>
        <v>0</v>
      </c>
      <c r="DD14" s="32">
        <v>0</v>
      </c>
      <c r="DE14" s="33">
        <v>0</v>
      </c>
      <c r="DF14" s="33">
        <v>0</v>
      </c>
      <c r="DG14" s="14">
        <f t="shared" si="94"/>
        <v>0</v>
      </c>
      <c r="DH14" s="7">
        <v>8</v>
      </c>
      <c r="DI14" s="38">
        <f t="shared" si="95"/>
        <v>4283.434782608696</v>
      </c>
      <c r="DJ14" s="39">
        <v>1</v>
      </c>
    </row>
    <row r="15" spans="1:114" hidden="1">
      <c r="A15" s="2" t="s">
        <v>63</v>
      </c>
      <c r="B15" s="51" t="s">
        <v>55</v>
      </c>
      <c r="C15" s="51">
        <v>1390</v>
      </c>
      <c r="D15" s="1">
        <v>23</v>
      </c>
      <c r="E15" s="1">
        <v>13</v>
      </c>
      <c r="F15" s="8">
        <f t="shared" si="48"/>
        <v>56.521739130434781</v>
      </c>
      <c r="G15" s="7">
        <v>3</v>
      </c>
      <c r="H15" s="7">
        <v>1</v>
      </c>
      <c r="I15" s="1">
        <v>10</v>
      </c>
      <c r="J15" s="13">
        <f t="shared" si="49"/>
        <v>43.478260869565219</v>
      </c>
      <c r="K15" s="1">
        <f t="shared" si="50"/>
        <v>86.956521739130437</v>
      </c>
      <c r="L15" s="1">
        <v>32</v>
      </c>
      <c r="M15" s="6">
        <f t="shared" si="51"/>
        <v>139.13043478260869</v>
      </c>
      <c r="N15" s="1">
        <f t="shared" si="52"/>
        <v>278.26086956521738</v>
      </c>
      <c r="O15" s="1">
        <v>44</v>
      </c>
      <c r="P15" s="1">
        <f t="shared" si="53"/>
        <v>191.30434782608697</v>
      </c>
      <c r="Q15" s="1">
        <f t="shared" si="54"/>
        <v>573.91304347826087</v>
      </c>
      <c r="R15" s="1">
        <v>17</v>
      </c>
      <c r="S15" s="1">
        <f t="shared" si="55"/>
        <v>73.913043478260875</v>
      </c>
      <c r="T15" s="1">
        <f t="shared" si="56"/>
        <v>221.73913043478262</v>
      </c>
      <c r="U15" s="42">
        <f t="shared" si="57"/>
        <v>1160.8695652173915</v>
      </c>
      <c r="V15" s="7">
        <v>1</v>
      </c>
      <c r="W15" s="1">
        <v>7</v>
      </c>
      <c r="X15" s="1">
        <f t="shared" si="58"/>
        <v>30.434782608695652</v>
      </c>
      <c r="Y15" s="1">
        <f t="shared" si="59"/>
        <v>60.869565217391305</v>
      </c>
      <c r="Z15" s="1">
        <v>21</v>
      </c>
      <c r="AA15" s="1">
        <f t="shared" si="60"/>
        <v>91.304347826086953</v>
      </c>
      <c r="AB15" s="1">
        <f t="shared" si="61"/>
        <v>182.60869565217391</v>
      </c>
      <c r="AC15" s="1">
        <v>138</v>
      </c>
      <c r="AD15" s="1">
        <f t="shared" si="62"/>
        <v>600</v>
      </c>
      <c r="AE15" s="1">
        <f t="shared" si="63"/>
        <v>1800</v>
      </c>
      <c r="AF15" s="1">
        <v>72</v>
      </c>
      <c r="AG15" s="1">
        <f t="shared" si="64"/>
        <v>313.04347826086956</v>
      </c>
      <c r="AH15" s="1">
        <f t="shared" si="65"/>
        <v>939.13043478260875</v>
      </c>
      <c r="AI15" s="7">
        <f t="shared" si="66"/>
        <v>2982.608695652174</v>
      </c>
      <c r="AJ15" s="7">
        <v>1</v>
      </c>
      <c r="AK15" s="7">
        <v>5</v>
      </c>
      <c r="AL15" s="7">
        <f t="shared" si="67"/>
        <v>21.739130434782609</v>
      </c>
      <c r="AM15" s="7">
        <f t="shared" si="68"/>
        <v>43.478260869565219</v>
      </c>
      <c r="AN15" s="7">
        <v>2</v>
      </c>
      <c r="AO15" s="7">
        <f t="shared" si="69"/>
        <v>8.695652173913043</v>
      </c>
      <c r="AP15" s="7">
        <f t="shared" si="70"/>
        <v>17.391304347826086</v>
      </c>
      <c r="AQ15" s="7">
        <v>1</v>
      </c>
      <c r="AR15" s="7">
        <f t="shared" si="71"/>
        <v>4.3478260869565215</v>
      </c>
      <c r="AS15" s="7">
        <f t="shared" si="72"/>
        <v>13.043478260869565</v>
      </c>
      <c r="AT15" s="7">
        <v>1</v>
      </c>
      <c r="AU15" s="7">
        <f t="shared" si="73"/>
        <v>4.3478260869565215</v>
      </c>
      <c r="AV15" s="7">
        <f t="shared" si="74"/>
        <v>13.043478260869565</v>
      </c>
      <c r="AW15" s="7">
        <f t="shared" si="75"/>
        <v>86.956521739130437</v>
      </c>
      <c r="AX15" s="7">
        <v>4</v>
      </c>
      <c r="AY15" s="1">
        <v>0</v>
      </c>
      <c r="AZ15" s="1">
        <f t="shared" si="76"/>
        <v>0</v>
      </c>
      <c r="BA15" s="1">
        <v>8</v>
      </c>
      <c r="BB15" s="1">
        <f t="shared" si="77"/>
        <v>24</v>
      </c>
      <c r="BC15" s="1">
        <v>0</v>
      </c>
      <c r="BD15" s="1">
        <f t="shared" si="78"/>
        <v>0</v>
      </c>
      <c r="BE15" s="7">
        <f t="shared" si="79"/>
        <v>24</v>
      </c>
      <c r="BF15" s="7">
        <v>2</v>
      </c>
      <c r="BG15" s="20">
        <v>0</v>
      </c>
      <c r="BH15" s="20">
        <v>3</v>
      </c>
      <c r="BI15" s="7">
        <f t="shared" si="80"/>
        <v>3</v>
      </c>
      <c r="BJ15" s="7">
        <v>6</v>
      </c>
      <c r="BK15" s="23">
        <v>1</v>
      </c>
      <c r="BL15" s="23">
        <v>1</v>
      </c>
      <c r="BM15" s="23">
        <v>1</v>
      </c>
      <c r="BN15" s="7">
        <f t="shared" si="81"/>
        <v>3</v>
      </c>
      <c r="BO15" s="7">
        <v>1</v>
      </c>
      <c r="BP15" s="26">
        <v>5</v>
      </c>
      <c r="BQ15" s="26">
        <v>5</v>
      </c>
      <c r="BR15" s="7">
        <v>5</v>
      </c>
      <c r="BS15" s="7">
        <v>1</v>
      </c>
      <c r="BT15" s="7">
        <v>0</v>
      </c>
      <c r="BU15" s="42">
        <v>0</v>
      </c>
      <c r="BV15" s="7">
        <v>0</v>
      </c>
      <c r="BW15" s="7">
        <v>0</v>
      </c>
      <c r="BX15" s="7">
        <v>0</v>
      </c>
      <c r="BY15" s="7">
        <f t="shared" si="82"/>
        <v>11</v>
      </c>
      <c r="BZ15" s="7">
        <v>7</v>
      </c>
      <c r="CA15" s="52">
        <v>0</v>
      </c>
      <c r="CB15" s="52">
        <f t="shared" si="83"/>
        <v>0</v>
      </c>
      <c r="CC15" s="52">
        <f t="shared" si="84"/>
        <v>0</v>
      </c>
      <c r="CD15" s="52">
        <v>0</v>
      </c>
      <c r="CE15" s="52">
        <f t="shared" si="85"/>
        <v>0</v>
      </c>
      <c r="CF15" s="52">
        <f t="shared" si="86"/>
        <v>0</v>
      </c>
      <c r="CG15" s="52">
        <v>0</v>
      </c>
      <c r="CH15" s="52">
        <f t="shared" si="87"/>
        <v>0</v>
      </c>
      <c r="CI15" s="52">
        <f t="shared" si="88"/>
        <v>0</v>
      </c>
      <c r="CJ15" s="52">
        <v>0</v>
      </c>
      <c r="CK15" s="52">
        <f t="shared" si="89"/>
        <v>0</v>
      </c>
      <c r="CL15" s="52">
        <f t="shared" si="90"/>
        <v>0</v>
      </c>
      <c r="CM15" s="42">
        <f t="shared" si="91"/>
        <v>0</v>
      </c>
      <c r="CN15" s="7">
        <v>0</v>
      </c>
      <c r="CO15" s="53">
        <v>0</v>
      </c>
      <c r="CP15" s="53">
        <v>0</v>
      </c>
      <c r="CQ15" s="53">
        <v>5</v>
      </c>
      <c r="CR15" s="53">
        <v>5</v>
      </c>
      <c r="CS15" s="53">
        <v>5</v>
      </c>
      <c r="CT15" s="7">
        <f t="shared" si="92"/>
        <v>15</v>
      </c>
      <c r="CU15" s="7">
        <v>11</v>
      </c>
      <c r="CV15" s="7"/>
      <c r="CW15" s="7"/>
      <c r="CX15" s="7"/>
      <c r="CY15" s="7"/>
      <c r="CZ15" s="7"/>
      <c r="DA15" s="7"/>
      <c r="DB15" s="54"/>
      <c r="DC15" s="32">
        <f t="shared" si="93"/>
        <v>0</v>
      </c>
      <c r="DD15" s="32">
        <v>0</v>
      </c>
      <c r="DE15" s="33">
        <v>0</v>
      </c>
      <c r="DF15" s="33">
        <v>0</v>
      </c>
      <c r="DG15" s="14">
        <f t="shared" si="94"/>
        <v>0</v>
      </c>
      <c r="DH15" s="7">
        <v>8</v>
      </c>
      <c r="DI15" s="38">
        <f t="shared" si="95"/>
        <v>4283.434782608696</v>
      </c>
      <c r="DJ15" s="39">
        <v>1</v>
      </c>
    </row>
    <row r="16" spans="1:114" hidden="1">
      <c r="A16" s="2" t="s">
        <v>63</v>
      </c>
      <c r="B16" s="51" t="s">
        <v>54</v>
      </c>
      <c r="C16" s="51">
        <v>1390</v>
      </c>
      <c r="D16" s="1">
        <v>23</v>
      </c>
      <c r="E16" s="1">
        <v>13</v>
      </c>
      <c r="F16" s="8">
        <f t="shared" si="48"/>
        <v>56.521739130434781</v>
      </c>
      <c r="G16" s="7">
        <v>3</v>
      </c>
      <c r="H16" s="7">
        <v>1</v>
      </c>
      <c r="I16" s="1">
        <v>10</v>
      </c>
      <c r="J16" s="13">
        <f t="shared" si="49"/>
        <v>43.478260869565219</v>
      </c>
      <c r="K16" s="1">
        <f t="shared" si="50"/>
        <v>86.956521739130437</v>
      </c>
      <c r="L16" s="1">
        <v>32</v>
      </c>
      <c r="M16" s="6">
        <f t="shared" si="51"/>
        <v>139.13043478260869</v>
      </c>
      <c r="N16" s="1">
        <f t="shared" si="52"/>
        <v>278.26086956521738</v>
      </c>
      <c r="O16" s="1">
        <v>44</v>
      </c>
      <c r="P16" s="1">
        <f t="shared" si="53"/>
        <v>191.30434782608697</v>
      </c>
      <c r="Q16" s="1">
        <f t="shared" si="54"/>
        <v>573.91304347826087</v>
      </c>
      <c r="R16" s="1">
        <v>17</v>
      </c>
      <c r="S16" s="1">
        <f t="shared" si="55"/>
        <v>73.913043478260875</v>
      </c>
      <c r="T16" s="1">
        <f t="shared" si="56"/>
        <v>221.73913043478262</v>
      </c>
      <c r="U16" s="42">
        <f t="shared" si="57"/>
        <v>1160.8695652173915</v>
      </c>
      <c r="V16" s="7">
        <v>1</v>
      </c>
      <c r="W16" s="1">
        <v>7</v>
      </c>
      <c r="X16" s="1">
        <f t="shared" si="58"/>
        <v>30.434782608695652</v>
      </c>
      <c r="Y16" s="1">
        <f t="shared" si="59"/>
        <v>60.869565217391305</v>
      </c>
      <c r="Z16" s="1">
        <v>21</v>
      </c>
      <c r="AA16" s="1">
        <f t="shared" si="60"/>
        <v>91.304347826086953</v>
      </c>
      <c r="AB16" s="1">
        <f t="shared" si="61"/>
        <v>182.60869565217391</v>
      </c>
      <c r="AC16" s="1">
        <v>138</v>
      </c>
      <c r="AD16" s="1">
        <f t="shared" si="62"/>
        <v>600</v>
      </c>
      <c r="AE16" s="1">
        <f t="shared" si="63"/>
        <v>1800</v>
      </c>
      <c r="AF16" s="1">
        <v>72</v>
      </c>
      <c r="AG16" s="1">
        <f t="shared" si="64"/>
        <v>313.04347826086956</v>
      </c>
      <c r="AH16" s="1">
        <f t="shared" si="65"/>
        <v>939.13043478260875</v>
      </c>
      <c r="AI16" s="7">
        <f t="shared" si="66"/>
        <v>2982.608695652174</v>
      </c>
      <c r="AJ16" s="7">
        <v>1</v>
      </c>
      <c r="AK16" s="7">
        <v>5</v>
      </c>
      <c r="AL16" s="7">
        <f t="shared" si="67"/>
        <v>21.739130434782609</v>
      </c>
      <c r="AM16" s="7">
        <f t="shared" si="68"/>
        <v>43.478260869565219</v>
      </c>
      <c r="AN16" s="7">
        <v>2</v>
      </c>
      <c r="AO16" s="7">
        <f t="shared" si="69"/>
        <v>8.695652173913043</v>
      </c>
      <c r="AP16" s="7">
        <f t="shared" si="70"/>
        <v>17.391304347826086</v>
      </c>
      <c r="AQ16" s="7">
        <v>1</v>
      </c>
      <c r="AR16" s="7">
        <f t="shared" si="71"/>
        <v>4.3478260869565215</v>
      </c>
      <c r="AS16" s="7">
        <f t="shared" si="72"/>
        <v>13.043478260869565</v>
      </c>
      <c r="AT16" s="7">
        <v>1</v>
      </c>
      <c r="AU16" s="7">
        <f t="shared" si="73"/>
        <v>4.3478260869565215</v>
      </c>
      <c r="AV16" s="7">
        <f t="shared" si="74"/>
        <v>13.043478260869565</v>
      </c>
      <c r="AW16" s="7">
        <f t="shared" si="75"/>
        <v>86.956521739130437</v>
      </c>
      <c r="AX16" s="7">
        <v>4</v>
      </c>
      <c r="AY16" s="1">
        <v>0</v>
      </c>
      <c r="AZ16" s="1">
        <f t="shared" si="76"/>
        <v>0</v>
      </c>
      <c r="BA16" s="1">
        <v>8</v>
      </c>
      <c r="BB16" s="1">
        <f t="shared" si="77"/>
        <v>24</v>
      </c>
      <c r="BC16" s="1">
        <v>0</v>
      </c>
      <c r="BD16" s="1">
        <f t="shared" si="78"/>
        <v>0</v>
      </c>
      <c r="BE16" s="7">
        <f t="shared" si="79"/>
        <v>24</v>
      </c>
      <c r="BF16" s="7">
        <v>2</v>
      </c>
      <c r="BG16" s="20">
        <v>0</v>
      </c>
      <c r="BH16" s="20">
        <v>3</v>
      </c>
      <c r="BI16" s="7">
        <f t="shared" si="80"/>
        <v>3</v>
      </c>
      <c r="BJ16" s="7">
        <v>6</v>
      </c>
      <c r="BK16" s="23">
        <v>1</v>
      </c>
      <c r="BL16" s="23">
        <v>1</v>
      </c>
      <c r="BM16" s="23">
        <v>1</v>
      </c>
      <c r="BN16" s="7">
        <f t="shared" si="81"/>
        <v>3</v>
      </c>
      <c r="BO16" s="7">
        <v>1</v>
      </c>
      <c r="BP16" s="26">
        <v>5</v>
      </c>
      <c r="BQ16" s="26">
        <v>5</v>
      </c>
      <c r="BR16" s="7">
        <v>5</v>
      </c>
      <c r="BS16" s="7">
        <v>1</v>
      </c>
      <c r="BT16" s="7">
        <v>0</v>
      </c>
      <c r="BU16" s="42">
        <v>0</v>
      </c>
      <c r="BV16" s="7">
        <v>0</v>
      </c>
      <c r="BW16" s="7">
        <v>0</v>
      </c>
      <c r="BX16" s="7">
        <v>0</v>
      </c>
      <c r="BY16" s="7">
        <f t="shared" si="82"/>
        <v>11</v>
      </c>
      <c r="BZ16" s="7">
        <v>7</v>
      </c>
      <c r="CA16" s="52">
        <v>0</v>
      </c>
      <c r="CB16" s="52">
        <f t="shared" si="83"/>
        <v>0</v>
      </c>
      <c r="CC16" s="52">
        <f t="shared" si="84"/>
        <v>0</v>
      </c>
      <c r="CD16" s="52">
        <v>0</v>
      </c>
      <c r="CE16" s="52">
        <f t="shared" si="85"/>
        <v>0</v>
      </c>
      <c r="CF16" s="52">
        <f t="shared" si="86"/>
        <v>0</v>
      </c>
      <c r="CG16" s="52">
        <v>0</v>
      </c>
      <c r="CH16" s="52">
        <f t="shared" si="87"/>
        <v>0</v>
      </c>
      <c r="CI16" s="52">
        <f t="shared" si="88"/>
        <v>0</v>
      </c>
      <c r="CJ16" s="52">
        <v>0</v>
      </c>
      <c r="CK16" s="52">
        <f t="shared" si="89"/>
        <v>0</v>
      </c>
      <c r="CL16" s="52">
        <f t="shared" si="90"/>
        <v>0</v>
      </c>
      <c r="CM16" s="42">
        <f t="shared" si="91"/>
        <v>0</v>
      </c>
      <c r="CN16" s="7">
        <v>0</v>
      </c>
      <c r="CO16" s="53">
        <v>0</v>
      </c>
      <c r="CP16" s="53">
        <v>0</v>
      </c>
      <c r="CQ16" s="53">
        <v>5</v>
      </c>
      <c r="CR16" s="53">
        <v>5</v>
      </c>
      <c r="CS16" s="53">
        <v>5</v>
      </c>
      <c r="CT16" s="7">
        <f t="shared" si="92"/>
        <v>15</v>
      </c>
      <c r="CU16" s="7">
        <v>11</v>
      </c>
      <c r="CV16" s="7"/>
      <c r="CW16" s="7"/>
      <c r="CX16" s="7"/>
      <c r="CY16" s="7"/>
      <c r="CZ16" s="7"/>
      <c r="DA16" s="7"/>
      <c r="DB16" s="54"/>
      <c r="DC16" s="32">
        <f t="shared" si="93"/>
        <v>0</v>
      </c>
      <c r="DD16" s="32">
        <v>0</v>
      </c>
      <c r="DE16" s="33">
        <v>0</v>
      </c>
      <c r="DF16" s="33">
        <v>0</v>
      </c>
      <c r="DG16" s="14">
        <f t="shared" si="94"/>
        <v>0</v>
      </c>
      <c r="DH16" s="7">
        <v>8</v>
      </c>
      <c r="DI16" s="38">
        <f t="shared" si="95"/>
        <v>4283.434782608696</v>
      </c>
      <c r="DJ16" s="39">
        <v>1</v>
      </c>
    </row>
    <row r="17" spans="1:114" hidden="1">
      <c r="A17" s="2" t="s">
        <v>65</v>
      </c>
      <c r="B17" s="51" t="s">
        <v>66</v>
      </c>
      <c r="C17" s="51">
        <v>1390</v>
      </c>
      <c r="D17" s="1">
        <v>23</v>
      </c>
      <c r="E17" s="1">
        <v>13</v>
      </c>
      <c r="F17" s="8">
        <f t="shared" si="48"/>
        <v>56.521739130434781</v>
      </c>
      <c r="G17" s="7">
        <v>3</v>
      </c>
      <c r="H17" s="7">
        <v>1</v>
      </c>
      <c r="I17" s="1">
        <v>10</v>
      </c>
      <c r="J17" s="13">
        <f t="shared" si="49"/>
        <v>43.478260869565219</v>
      </c>
      <c r="K17" s="1">
        <f t="shared" si="50"/>
        <v>86.956521739130437</v>
      </c>
      <c r="L17" s="1">
        <v>32</v>
      </c>
      <c r="M17" s="6">
        <f t="shared" si="51"/>
        <v>139.13043478260869</v>
      </c>
      <c r="N17" s="1">
        <f t="shared" si="52"/>
        <v>278.26086956521738</v>
      </c>
      <c r="O17" s="1">
        <v>44</v>
      </c>
      <c r="P17" s="1">
        <f t="shared" si="53"/>
        <v>191.30434782608697</v>
      </c>
      <c r="Q17" s="1">
        <f t="shared" si="54"/>
        <v>573.91304347826087</v>
      </c>
      <c r="R17" s="1">
        <v>17</v>
      </c>
      <c r="S17" s="1">
        <f t="shared" si="55"/>
        <v>73.913043478260875</v>
      </c>
      <c r="T17" s="1">
        <f t="shared" si="56"/>
        <v>221.73913043478262</v>
      </c>
      <c r="U17" s="42">
        <f t="shared" si="57"/>
        <v>1160.8695652173915</v>
      </c>
      <c r="V17" s="7">
        <v>1</v>
      </c>
      <c r="W17" s="1">
        <v>7</v>
      </c>
      <c r="X17" s="1">
        <f t="shared" si="58"/>
        <v>30.434782608695652</v>
      </c>
      <c r="Y17" s="1">
        <f t="shared" si="59"/>
        <v>60.869565217391305</v>
      </c>
      <c r="Z17" s="1">
        <v>21</v>
      </c>
      <c r="AA17" s="1">
        <f t="shared" si="60"/>
        <v>91.304347826086953</v>
      </c>
      <c r="AB17" s="1">
        <f t="shared" si="61"/>
        <v>182.60869565217391</v>
      </c>
      <c r="AC17" s="1">
        <v>138</v>
      </c>
      <c r="AD17" s="1">
        <f t="shared" si="62"/>
        <v>600</v>
      </c>
      <c r="AE17" s="1">
        <f t="shared" si="63"/>
        <v>1800</v>
      </c>
      <c r="AF17" s="1">
        <v>72</v>
      </c>
      <c r="AG17" s="1">
        <f t="shared" si="64"/>
        <v>313.04347826086956</v>
      </c>
      <c r="AH17" s="1">
        <f t="shared" si="65"/>
        <v>939.13043478260875</v>
      </c>
      <c r="AI17" s="7">
        <f t="shared" si="66"/>
        <v>2982.608695652174</v>
      </c>
      <c r="AJ17" s="7">
        <v>1</v>
      </c>
      <c r="AK17" s="7">
        <v>5</v>
      </c>
      <c r="AL17" s="7">
        <f t="shared" si="67"/>
        <v>21.739130434782609</v>
      </c>
      <c r="AM17" s="7">
        <f t="shared" si="68"/>
        <v>43.478260869565219</v>
      </c>
      <c r="AN17" s="7">
        <v>2</v>
      </c>
      <c r="AO17" s="7">
        <f t="shared" si="69"/>
        <v>8.695652173913043</v>
      </c>
      <c r="AP17" s="7">
        <f t="shared" si="70"/>
        <v>17.391304347826086</v>
      </c>
      <c r="AQ17" s="7">
        <v>1</v>
      </c>
      <c r="AR17" s="7">
        <f t="shared" si="71"/>
        <v>4.3478260869565215</v>
      </c>
      <c r="AS17" s="7">
        <f t="shared" si="72"/>
        <v>13.043478260869565</v>
      </c>
      <c r="AT17" s="7">
        <v>1</v>
      </c>
      <c r="AU17" s="7">
        <f t="shared" si="73"/>
        <v>4.3478260869565215</v>
      </c>
      <c r="AV17" s="7">
        <f t="shared" si="74"/>
        <v>13.043478260869565</v>
      </c>
      <c r="AW17" s="7">
        <f t="shared" si="75"/>
        <v>86.956521739130437</v>
      </c>
      <c r="AX17" s="7">
        <v>4</v>
      </c>
      <c r="AY17" s="1">
        <v>0</v>
      </c>
      <c r="AZ17" s="1">
        <f t="shared" si="76"/>
        <v>0</v>
      </c>
      <c r="BA17" s="1">
        <v>8</v>
      </c>
      <c r="BB17" s="1">
        <f t="shared" si="77"/>
        <v>24</v>
      </c>
      <c r="BC17" s="1">
        <v>0</v>
      </c>
      <c r="BD17" s="1">
        <f t="shared" si="78"/>
        <v>0</v>
      </c>
      <c r="BE17" s="7">
        <f t="shared" si="79"/>
        <v>24</v>
      </c>
      <c r="BF17" s="7">
        <v>2</v>
      </c>
      <c r="BG17" s="20">
        <v>0</v>
      </c>
      <c r="BH17" s="20">
        <v>3</v>
      </c>
      <c r="BI17" s="7">
        <f t="shared" si="80"/>
        <v>3</v>
      </c>
      <c r="BJ17" s="7">
        <v>6</v>
      </c>
      <c r="BK17" s="23">
        <v>1</v>
      </c>
      <c r="BL17" s="23">
        <v>1</v>
      </c>
      <c r="BM17" s="23">
        <v>1</v>
      </c>
      <c r="BN17" s="7">
        <f t="shared" si="81"/>
        <v>3</v>
      </c>
      <c r="BO17" s="7">
        <v>1</v>
      </c>
      <c r="BP17" s="26">
        <v>5</v>
      </c>
      <c r="BQ17" s="26">
        <v>5</v>
      </c>
      <c r="BR17" s="7">
        <v>5</v>
      </c>
      <c r="BS17" s="7">
        <v>1</v>
      </c>
      <c r="BT17" s="7">
        <v>0</v>
      </c>
      <c r="BU17" s="42">
        <v>0</v>
      </c>
      <c r="BV17" s="7">
        <v>0</v>
      </c>
      <c r="BW17" s="7">
        <v>0</v>
      </c>
      <c r="BX17" s="7">
        <v>0</v>
      </c>
      <c r="BY17" s="7">
        <f t="shared" si="82"/>
        <v>11</v>
      </c>
      <c r="BZ17" s="7">
        <v>7</v>
      </c>
      <c r="CA17" s="52">
        <v>0</v>
      </c>
      <c r="CB17" s="52">
        <f t="shared" si="83"/>
        <v>0</v>
      </c>
      <c r="CC17" s="52">
        <f t="shared" si="84"/>
        <v>0</v>
      </c>
      <c r="CD17" s="52">
        <v>0</v>
      </c>
      <c r="CE17" s="52">
        <f t="shared" si="85"/>
        <v>0</v>
      </c>
      <c r="CF17" s="52">
        <f t="shared" si="86"/>
        <v>0</v>
      </c>
      <c r="CG17" s="52">
        <v>0</v>
      </c>
      <c r="CH17" s="52">
        <f t="shared" si="87"/>
        <v>0</v>
      </c>
      <c r="CI17" s="52">
        <f t="shared" si="88"/>
        <v>0</v>
      </c>
      <c r="CJ17" s="52">
        <v>0</v>
      </c>
      <c r="CK17" s="52">
        <f t="shared" si="89"/>
        <v>0</v>
      </c>
      <c r="CL17" s="52">
        <f t="shared" si="90"/>
        <v>0</v>
      </c>
      <c r="CM17" s="42">
        <f t="shared" si="91"/>
        <v>0</v>
      </c>
      <c r="CN17" s="7">
        <v>0</v>
      </c>
      <c r="CO17" s="53">
        <v>0</v>
      </c>
      <c r="CP17" s="53">
        <v>0</v>
      </c>
      <c r="CQ17" s="53">
        <v>5</v>
      </c>
      <c r="CR17" s="53">
        <v>5</v>
      </c>
      <c r="CS17" s="53">
        <v>5</v>
      </c>
      <c r="CT17" s="7">
        <f t="shared" si="92"/>
        <v>15</v>
      </c>
      <c r="CU17" s="7">
        <v>11</v>
      </c>
      <c r="CV17" s="7"/>
      <c r="CW17" s="7"/>
      <c r="CX17" s="7"/>
      <c r="CY17" s="7"/>
      <c r="CZ17" s="7"/>
      <c r="DA17" s="7"/>
      <c r="DB17" s="54"/>
      <c r="DC17" s="32">
        <f t="shared" si="93"/>
        <v>0</v>
      </c>
      <c r="DD17" s="32">
        <v>0</v>
      </c>
      <c r="DE17" s="33">
        <v>0</v>
      </c>
      <c r="DF17" s="33">
        <v>0</v>
      </c>
      <c r="DG17" s="14">
        <f t="shared" si="94"/>
        <v>0</v>
      </c>
      <c r="DH17" s="7">
        <v>8</v>
      </c>
      <c r="DI17" s="38">
        <f t="shared" si="95"/>
        <v>4283.434782608696</v>
      </c>
      <c r="DJ17" s="39">
        <v>1</v>
      </c>
    </row>
    <row r="18" spans="1:114" hidden="1">
      <c r="A18" s="2" t="s">
        <v>65</v>
      </c>
      <c r="B18" s="51" t="s">
        <v>54</v>
      </c>
      <c r="C18" s="51">
        <v>1390</v>
      </c>
      <c r="D18" s="1">
        <v>23</v>
      </c>
      <c r="E18" s="1">
        <v>13</v>
      </c>
      <c r="F18" s="8">
        <f t="shared" si="48"/>
        <v>56.521739130434781</v>
      </c>
      <c r="G18" s="7">
        <v>3</v>
      </c>
      <c r="H18" s="7">
        <v>1</v>
      </c>
      <c r="I18" s="1">
        <v>10</v>
      </c>
      <c r="J18" s="13">
        <f t="shared" si="49"/>
        <v>43.478260869565219</v>
      </c>
      <c r="K18" s="1">
        <f t="shared" si="50"/>
        <v>86.956521739130437</v>
      </c>
      <c r="L18" s="1">
        <v>32</v>
      </c>
      <c r="M18" s="6">
        <f t="shared" si="51"/>
        <v>139.13043478260869</v>
      </c>
      <c r="N18" s="1">
        <f t="shared" si="52"/>
        <v>278.26086956521738</v>
      </c>
      <c r="O18" s="1">
        <v>44</v>
      </c>
      <c r="P18" s="1">
        <f t="shared" si="53"/>
        <v>191.30434782608697</v>
      </c>
      <c r="Q18" s="1">
        <f t="shared" si="54"/>
        <v>573.91304347826087</v>
      </c>
      <c r="R18" s="1">
        <v>17</v>
      </c>
      <c r="S18" s="1">
        <f t="shared" si="55"/>
        <v>73.913043478260875</v>
      </c>
      <c r="T18" s="1">
        <f t="shared" si="56"/>
        <v>221.73913043478262</v>
      </c>
      <c r="U18" s="42">
        <f t="shared" si="57"/>
        <v>1160.8695652173915</v>
      </c>
      <c r="V18" s="7">
        <v>1</v>
      </c>
      <c r="W18" s="1">
        <v>7</v>
      </c>
      <c r="X18" s="1">
        <f t="shared" si="58"/>
        <v>30.434782608695652</v>
      </c>
      <c r="Y18" s="1">
        <f t="shared" si="59"/>
        <v>60.869565217391305</v>
      </c>
      <c r="Z18" s="1">
        <v>21</v>
      </c>
      <c r="AA18" s="1">
        <f t="shared" si="60"/>
        <v>91.304347826086953</v>
      </c>
      <c r="AB18" s="1">
        <f t="shared" si="61"/>
        <v>182.60869565217391</v>
      </c>
      <c r="AC18" s="1">
        <v>138</v>
      </c>
      <c r="AD18" s="1">
        <f t="shared" si="62"/>
        <v>600</v>
      </c>
      <c r="AE18" s="1">
        <f t="shared" si="63"/>
        <v>1800</v>
      </c>
      <c r="AF18" s="1">
        <v>72</v>
      </c>
      <c r="AG18" s="1">
        <f t="shared" si="64"/>
        <v>313.04347826086956</v>
      </c>
      <c r="AH18" s="1">
        <f t="shared" si="65"/>
        <v>939.13043478260875</v>
      </c>
      <c r="AI18" s="7">
        <f t="shared" si="66"/>
        <v>2982.608695652174</v>
      </c>
      <c r="AJ18" s="7">
        <v>1</v>
      </c>
      <c r="AK18" s="7">
        <v>5</v>
      </c>
      <c r="AL18" s="7">
        <f t="shared" si="67"/>
        <v>21.739130434782609</v>
      </c>
      <c r="AM18" s="7">
        <f t="shared" si="68"/>
        <v>43.478260869565219</v>
      </c>
      <c r="AN18" s="7">
        <v>2</v>
      </c>
      <c r="AO18" s="7">
        <f t="shared" si="69"/>
        <v>8.695652173913043</v>
      </c>
      <c r="AP18" s="7">
        <f t="shared" si="70"/>
        <v>17.391304347826086</v>
      </c>
      <c r="AQ18" s="7">
        <v>1</v>
      </c>
      <c r="AR18" s="7">
        <f t="shared" si="71"/>
        <v>4.3478260869565215</v>
      </c>
      <c r="AS18" s="7">
        <f t="shared" si="72"/>
        <v>13.043478260869565</v>
      </c>
      <c r="AT18" s="7">
        <v>1</v>
      </c>
      <c r="AU18" s="7">
        <f t="shared" si="73"/>
        <v>4.3478260869565215</v>
      </c>
      <c r="AV18" s="7">
        <f t="shared" si="74"/>
        <v>13.043478260869565</v>
      </c>
      <c r="AW18" s="7">
        <f t="shared" si="75"/>
        <v>86.956521739130437</v>
      </c>
      <c r="AX18" s="7">
        <v>4</v>
      </c>
      <c r="AY18" s="1">
        <v>0</v>
      </c>
      <c r="AZ18" s="1">
        <f t="shared" si="76"/>
        <v>0</v>
      </c>
      <c r="BA18" s="1">
        <v>8</v>
      </c>
      <c r="BB18" s="1">
        <f t="shared" si="77"/>
        <v>24</v>
      </c>
      <c r="BC18" s="1">
        <v>0</v>
      </c>
      <c r="BD18" s="1">
        <f t="shared" si="78"/>
        <v>0</v>
      </c>
      <c r="BE18" s="7">
        <f t="shared" si="79"/>
        <v>24</v>
      </c>
      <c r="BF18" s="7">
        <v>2</v>
      </c>
      <c r="BG18" s="20">
        <v>0</v>
      </c>
      <c r="BH18" s="20">
        <v>3</v>
      </c>
      <c r="BI18" s="7">
        <f t="shared" si="80"/>
        <v>3</v>
      </c>
      <c r="BJ18" s="7">
        <v>6</v>
      </c>
      <c r="BK18" s="23">
        <v>1</v>
      </c>
      <c r="BL18" s="23">
        <v>1</v>
      </c>
      <c r="BM18" s="23">
        <v>1</v>
      </c>
      <c r="BN18" s="7">
        <f t="shared" si="81"/>
        <v>3</v>
      </c>
      <c r="BO18" s="7">
        <v>1</v>
      </c>
      <c r="BP18" s="26">
        <v>5</v>
      </c>
      <c r="BQ18" s="26">
        <v>5</v>
      </c>
      <c r="BR18" s="7">
        <v>5</v>
      </c>
      <c r="BS18" s="7">
        <v>1</v>
      </c>
      <c r="BT18" s="7">
        <v>0</v>
      </c>
      <c r="BU18" s="42">
        <v>0</v>
      </c>
      <c r="BV18" s="7">
        <v>0</v>
      </c>
      <c r="BW18" s="7">
        <v>0</v>
      </c>
      <c r="BX18" s="7">
        <v>0</v>
      </c>
      <c r="BY18" s="7">
        <f t="shared" si="82"/>
        <v>11</v>
      </c>
      <c r="BZ18" s="7">
        <v>7</v>
      </c>
      <c r="CA18" s="52">
        <v>0</v>
      </c>
      <c r="CB18" s="52">
        <f t="shared" si="83"/>
        <v>0</v>
      </c>
      <c r="CC18" s="52">
        <f t="shared" si="84"/>
        <v>0</v>
      </c>
      <c r="CD18" s="52">
        <v>0</v>
      </c>
      <c r="CE18" s="52">
        <f t="shared" si="85"/>
        <v>0</v>
      </c>
      <c r="CF18" s="52">
        <f t="shared" si="86"/>
        <v>0</v>
      </c>
      <c r="CG18" s="52">
        <v>0</v>
      </c>
      <c r="CH18" s="52">
        <f t="shared" si="87"/>
        <v>0</v>
      </c>
      <c r="CI18" s="52">
        <f t="shared" si="88"/>
        <v>0</v>
      </c>
      <c r="CJ18" s="52">
        <v>0</v>
      </c>
      <c r="CK18" s="52">
        <f t="shared" si="89"/>
        <v>0</v>
      </c>
      <c r="CL18" s="52">
        <f t="shared" si="90"/>
        <v>0</v>
      </c>
      <c r="CM18" s="42">
        <f t="shared" si="91"/>
        <v>0</v>
      </c>
      <c r="CN18" s="7">
        <v>0</v>
      </c>
      <c r="CO18" s="53">
        <v>0</v>
      </c>
      <c r="CP18" s="53">
        <v>0</v>
      </c>
      <c r="CQ18" s="53">
        <v>5</v>
      </c>
      <c r="CR18" s="53">
        <v>5</v>
      </c>
      <c r="CS18" s="53">
        <v>5</v>
      </c>
      <c r="CT18" s="7">
        <f t="shared" si="92"/>
        <v>15</v>
      </c>
      <c r="CU18" s="7">
        <v>11</v>
      </c>
      <c r="CV18" s="7"/>
      <c r="CW18" s="7"/>
      <c r="CX18" s="7"/>
      <c r="CY18" s="7"/>
      <c r="CZ18" s="7"/>
      <c r="DA18" s="7"/>
      <c r="DB18" s="54"/>
      <c r="DC18" s="32">
        <f t="shared" si="93"/>
        <v>0</v>
      </c>
      <c r="DD18" s="32">
        <v>0</v>
      </c>
      <c r="DE18" s="33">
        <v>0</v>
      </c>
      <c r="DF18" s="33">
        <v>0</v>
      </c>
      <c r="DG18" s="14">
        <f t="shared" si="94"/>
        <v>0</v>
      </c>
      <c r="DH18" s="7">
        <v>8</v>
      </c>
      <c r="DI18" s="38">
        <f t="shared" si="95"/>
        <v>4283.434782608696</v>
      </c>
      <c r="DJ18" s="39">
        <v>1</v>
      </c>
    </row>
    <row r="19" spans="1:114" hidden="1">
      <c r="A19" s="2" t="s">
        <v>65</v>
      </c>
      <c r="B19" s="51" t="s">
        <v>67</v>
      </c>
      <c r="C19" s="51">
        <v>1390</v>
      </c>
      <c r="D19" s="1">
        <v>23</v>
      </c>
      <c r="E19" s="1">
        <v>13</v>
      </c>
      <c r="F19" s="8">
        <f t="shared" si="48"/>
        <v>56.521739130434781</v>
      </c>
      <c r="G19" s="7">
        <v>3</v>
      </c>
      <c r="H19" s="7">
        <v>1</v>
      </c>
      <c r="I19" s="1">
        <v>10</v>
      </c>
      <c r="J19" s="13">
        <f t="shared" si="49"/>
        <v>43.478260869565219</v>
      </c>
      <c r="K19" s="1">
        <f t="shared" si="50"/>
        <v>86.956521739130437</v>
      </c>
      <c r="L19" s="1">
        <v>32</v>
      </c>
      <c r="M19" s="6">
        <f t="shared" si="51"/>
        <v>139.13043478260869</v>
      </c>
      <c r="N19" s="1">
        <f t="shared" si="52"/>
        <v>278.26086956521738</v>
      </c>
      <c r="O19" s="1">
        <v>44</v>
      </c>
      <c r="P19" s="1">
        <f t="shared" si="53"/>
        <v>191.30434782608697</v>
      </c>
      <c r="Q19" s="1">
        <f t="shared" si="54"/>
        <v>573.91304347826087</v>
      </c>
      <c r="R19" s="1">
        <v>17</v>
      </c>
      <c r="S19" s="1">
        <f t="shared" si="55"/>
        <v>73.913043478260875</v>
      </c>
      <c r="T19" s="1">
        <f t="shared" si="56"/>
        <v>221.73913043478262</v>
      </c>
      <c r="U19" s="42">
        <f t="shared" si="57"/>
        <v>1160.8695652173915</v>
      </c>
      <c r="V19" s="7">
        <v>1</v>
      </c>
      <c r="W19" s="1">
        <v>7</v>
      </c>
      <c r="X19" s="1">
        <f t="shared" si="58"/>
        <v>30.434782608695652</v>
      </c>
      <c r="Y19" s="1">
        <f t="shared" si="59"/>
        <v>60.869565217391305</v>
      </c>
      <c r="Z19" s="1">
        <v>21</v>
      </c>
      <c r="AA19" s="1">
        <f t="shared" si="60"/>
        <v>91.304347826086953</v>
      </c>
      <c r="AB19" s="1">
        <f t="shared" si="61"/>
        <v>182.60869565217391</v>
      </c>
      <c r="AC19" s="1">
        <v>138</v>
      </c>
      <c r="AD19" s="1">
        <f t="shared" si="62"/>
        <v>600</v>
      </c>
      <c r="AE19" s="1">
        <f t="shared" si="63"/>
        <v>1800</v>
      </c>
      <c r="AF19" s="1">
        <v>72</v>
      </c>
      <c r="AG19" s="1">
        <f t="shared" si="64"/>
        <v>313.04347826086956</v>
      </c>
      <c r="AH19" s="1">
        <f t="shared" si="65"/>
        <v>939.13043478260875</v>
      </c>
      <c r="AI19" s="7">
        <f t="shared" si="66"/>
        <v>2982.608695652174</v>
      </c>
      <c r="AJ19" s="7">
        <v>1</v>
      </c>
      <c r="AK19" s="7">
        <v>5</v>
      </c>
      <c r="AL19" s="7">
        <f t="shared" si="67"/>
        <v>21.739130434782609</v>
      </c>
      <c r="AM19" s="7">
        <f t="shared" si="68"/>
        <v>43.478260869565219</v>
      </c>
      <c r="AN19" s="7">
        <v>2</v>
      </c>
      <c r="AO19" s="7">
        <f t="shared" si="69"/>
        <v>8.695652173913043</v>
      </c>
      <c r="AP19" s="7">
        <f t="shared" si="70"/>
        <v>17.391304347826086</v>
      </c>
      <c r="AQ19" s="7">
        <v>1</v>
      </c>
      <c r="AR19" s="7">
        <f t="shared" si="71"/>
        <v>4.3478260869565215</v>
      </c>
      <c r="AS19" s="7">
        <f t="shared" si="72"/>
        <v>13.043478260869565</v>
      </c>
      <c r="AT19" s="7">
        <v>1</v>
      </c>
      <c r="AU19" s="7">
        <f t="shared" si="73"/>
        <v>4.3478260869565215</v>
      </c>
      <c r="AV19" s="7">
        <f t="shared" si="74"/>
        <v>13.043478260869565</v>
      </c>
      <c r="AW19" s="7">
        <f t="shared" si="75"/>
        <v>86.956521739130437</v>
      </c>
      <c r="AX19" s="7">
        <v>4</v>
      </c>
      <c r="AY19" s="1">
        <v>0</v>
      </c>
      <c r="AZ19" s="1">
        <f t="shared" si="76"/>
        <v>0</v>
      </c>
      <c r="BA19" s="1">
        <v>8</v>
      </c>
      <c r="BB19" s="1">
        <f t="shared" si="77"/>
        <v>24</v>
      </c>
      <c r="BC19" s="1">
        <v>0</v>
      </c>
      <c r="BD19" s="1">
        <f t="shared" si="78"/>
        <v>0</v>
      </c>
      <c r="BE19" s="7">
        <f t="shared" si="79"/>
        <v>24</v>
      </c>
      <c r="BF19" s="7">
        <v>2</v>
      </c>
      <c r="BG19" s="20">
        <v>0</v>
      </c>
      <c r="BH19" s="20">
        <v>3</v>
      </c>
      <c r="BI19" s="7">
        <f t="shared" si="80"/>
        <v>3</v>
      </c>
      <c r="BJ19" s="7">
        <v>6</v>
      </c>
      <c r="BK19" s="23">
        <v>1</v>
      </c>
      <c r="BL19" s="23">
        <v>1</v>
      </c>
      <c r="BM19" s="23">
        <v>1</v>
      </c>
      <c r="BN19" s="7">
        <f t="shared" si="81"/>
        <v>3</v>
      </c>
      <c r="BO19" s="7">
        <v>1</v>
      </c>
      <c r="BP19" s="26">
        <v>5</v>
      </c>
      <c r="BQ19" s="26">
        <v>5</v>
      </c>
      <c r="BR19" s="7">
        <v>5</v>
      </c>
      <c r="BS19" s="7">
        <v>1</v>
      </c>
      <c r="BT19" s="7">
        <v>0</v>
      </c>
      <c r="BU19" s="42">
        <v>0</v>
      </c>
      <c r="BV19" s="7">
        <v>0</v>
      </c>
      <c r="BW19" s="7">
        <v>0</v>
      </c>
      <c r="BX19" s="7">
        <v>0</v>
      </c>
      <c r="BY19" s="7">
        <f t="shared" si="82"/>
        <v>11</v>
      </c>
      <c r="BZ19" s="7">
        <v>7</v>
      </c>
      <c r="CA19" s="52">
        <v>0</v>
      </c>
      <c r="CB19" s="52">
        <f t="shared" si="83"/>
        <v>0</v>
      </c>
      <c r="CC19" s="52">
        <f t="shared" si="84"/>
        <v>0</v>
      </c>
      <c r="CD19" s="52">
        <v>0</v>
      </c>
      <c r="CE19" s="52">
        <f t="shared" si="85"/>
        <v>0</v>
      </c>
      <c r="CF19" s="52">
        <f t="shared" si="86"/>
        <v>0</v>
      </c>
      <c r="CG19" s="52">
        <v>0</v>
      </c>
      <c r="CH19" s="52">
        <f t="shared" si="87"/>
        <v>0</v>
      </c>
      <c r="CI19" s="52">
        <f t="shared" si="88"/>
        <v>0</v>
      </c>
      <c r="CJ19" s="52">
        <v>0</v>
      </c>
      <c r="CK19" s="52">
        <f t="shared" si="89"/>
        <v>0</v>
      </c>
      <c r="CL19" s="52">
        <f t="shared" si="90"/>
        <v>0</v>
      </c>
      <c r="CM19" s="42">
        <f t="shared" si="91"/>
        <v>0</v>
      </c>
      <c r="CN19" s="7">
        <v>0</v>
      </c>
      <c r="CO19" s="53">
        <v>0</v>
      </c>
      <c r="CP19" s="53">
        <v>0</v>
      </c>
      <c r="CQ19" s="53">
        <v>5</v>
      </c>
      <c r="CR19" s="53">
        <v>5</v>
      </c>
      <c r="CS19" s="53">
        <v>5</v>
      </c>
      <c r="CT19" s="7">
        <f t="shared" si="92"/>
        <v>15</v>
      </c>
      <c r="CU19" s="7">
        <v>11</v>
      </c>
      <c r="CV19" s="7"/>
      <c r="CW19" s="7"/>
      <c r="CX19" s="7"/>
      <c r="CY19" s="7"/>
      <c r="CZ19" s="7"/>
      <c r="DA19" s="7"/>
      <c r="DB19" s="54"/>
      <c r="DC19" s="32">
        <f t="shared" si="93"/>
        <v>0</v>
      </c>
      <c r="DD19" s="32">
        <v>0</v>
      </c>
      <c r="DE19" s="33">
        <v>0</v>
      </c>
      <c r="DF19" s="33">
        <v>0</v>
      </c>
      <c r="DG19" s="14">
        <f t="shared" si="94"/>
        <v>0</v>
      </c>
      <c r="DH19" s="7">
        <v>8</v>
      </c>
      <c r="DI19" s="38">
        <f t="shared" si="95"/>
        <v>4283.434782608696</v>
      </c>
      <c r="DJ19" s="39">
        <v>1</v>
      </c>
    </row>
    <row r="20" spans="1:114" hidden="1">
      <c r="A20" s="2" t="s">
        <v>1</v>
      </c>
      <c r="B20" s="51" t="s">
        <v>68</v>
      </c>
      <c r="C20" s="51">
        <v>1390</v>
      </c>
      <c r="D20" s="1">
        <v>23</v>
      </c>
      <c r="E20" s="1">
        <v>13</v>
      </c>
      <c r="F20" s="8">
        <f t="shared" si="48"/>
        <v>56.521739130434781</v>
      </c>
      <c r="G20" s="7">
        <v>3</v>
      </c>
      <c r="H20" s="7">
        <v>1</v>
      </c>
      <c r="I20" s="1">
        <v>10</v>
      </c>
      <c r="J20" s="13">
        <f t="shared" si="49"/>
        <v>43.478260869565219</v>
      </c>
      <c r="K20" s="1">
        <f t="shared" si="50"/>
        <v>86.956521739130437</v>
      </c>
      <c r="L20" s="1">
        <v>32</v>
      </c>
      <c r="M20" s="6">
        <f t="shared" si="51"/>
        <v>139.13043478260869</v>
      </c>
      <c r="N20" s="1">
        <f t="shared" si="52"/>
        <v>278.26086956521738</v>
      </c>
      <c r="O20" s="1">
        <v>44</v>
      </c>
      <c r="P20" s="1">
        <f t="shared" si="53"/>
        <v>191.30434782608697</v>
      </c>
      <c r="Q20" s="1">
        <f t="shared" si="54"/>
        <v>573.91304347826087</v>
      </c>
      <c r="R20" s="1">
        <v>17</v>
      </c>
      <c r="S20" s="1">
        <f t="shared" si="55"/>
        <v>73.913043478260875</v>
      </c>
      <c r="T20" s="1">
        <f t="shared" si="56"/>
        <v>221.73913043478262</v>
      </c>
      <c r="U20" s="42">
        <f t="shared" si="57"/>
        <v>1160.8695652173915</v>
      </c>
      <c r="V20" s="7">
        <v>1</v>
      </c>
      <c r="W20" s="1">
        <v>7</v>
      </c>
      <c r="X20" s="1">
        <f t="shared" si="58"/>
        <v>30.434782608695652</v>
      </c>
      <c r="Y20" s="1">
        <f t="shared" si="59"/>
        <v>60.869565217391305</v>
      </c>
      <c r="Z20" s="1">
        <v>21</v>
      </c>
      <c r="AA20" s="1">
        <f t="shared" si="60"/>
        <v>91.304347826086953</v>
      </c>
      <c r="AB20" s="1">
        <f t="shared" si="61"/>
        <v>182.60869565217391</v>
      </c>
      <c r="AC20" s="1">
        <v>138</v>
      </c>
      <c r="AD20" s="1">
        <f t="shared" si="62"/>
        <v>600</v>
      </c>
      <c r="AE20" s="1">
        <f t="shared" si="63"/>
        <v>1800</v>
      </c>
      <c r="AF20" s="1">
        <v>72</v>
      </c>
      <c r="AG20" s="1">
        <f t="shared" si="64"/>
        <v>313.04347826086956</v>
      </c>
      <c r="AH20" s="1">
        <f t="shared" si="65"/>
        <v>939.13043478260875</v>
      </c>
      <c r="AI20" s="7">
        <f t="shared" si="66"/>
        <v>2982.608695652174</v>
      </c>
      <c r="AJ20" s="7">
        <v>1</v>
      </c>
      <c r="AK20" s="7">
        <v>5</v>
      </c>
      <c r="AL20" s="7">
        <f t="shared" si="67"/>
        <v>21.739130434782609</v>
      </c>
      <c r="AM20" s="7">
        <f t="shared" si="68"/>
        <v>43.478260869565219</v>
      </c>
      <c r="AN20" s="7">
        <v>2</v>
      </c>
      <c r="AO20" s="7">
        <f t="shared" si="69"/>
        <v>8.695652173913043</v>
      </c>
      <c r="AP20" s="7">
        <f t="shared" si="70"/>
        <v>17.391304347826086</v>
      </c>
      <c r="AQ20" s="7">
        <v>1</v>
      </c>
      <c r="AR20" s="7">
        <f t="shared" si="71"/>
        <v>4.3478260869565215</v>
      </c>
      <c r="AS20" s="7">
        <f t="shared" si="72"/>
        <v>13.043478260869565</v>
      </c>
      <c r="AT20" s="7">
        <v>1</v>
      </c>
      <c r="AU20" s="7">
        <f t="shared" si="73"/>
        <v>4.3478260869565215</v>
      </c>
      <c r="AV20" s="7">
        <f t="shared" si="74"/>
        <v>13.043478260869565</v>
      </c>
      <c r="AW20" s="7">
        <f t="shared" si="75"/>
        <v>86.956521739130437</v>
      </c>
      <c r="AX20" s="7">
        <v>4</v>
      </c>
      <c r="AY20" s="1">
        <v>0</v>
      </c>
      <c r="AZ20" s="1">
        <f t="shared" si="76"/>
        <v>0</v>
      </c>
      <c r="BA20" s="1">
        <v>8</v>
      </c>
      <c r="BB20" s="1">
        <f t="shared" si="77"/>
        <v>24</v>
      </c>
      <c r="BC20" s="1">
        <v>0</v>
      </c>
      <c r="BD20" s="1">
        <f t="shared" si="78"/>
        <v>0</v>
      </c>
      <c r="BE20" s="7">
        <f t="shared" si="79"/>
        <v>24</v>
      </c>
      <c r="BF20" s="7">
        <v>2</v>
      </c>
      <c r="BG20" s="20">
        <v>0</v>
      </c>
      <c r="BH20" s="20">
        <v>3</v>
      </c>
      <c r="BI20" s="7">
        <f t="shared" si="80"/>
        <v>3</v>
      </c>
      <c r="BJ20" s="7">
        <v>6</v>
      </c>
      <c r="BK20" s="23">
        <v>1</v>
      </c>
      <c r="BL20" s="23">
        <v>1</v>
      </c>
      <c r="BM20" s="23">
        <v>1</v>
      </c>
      <c r="BN20" s="7">
        <f t="shared" si="81"/>
        <v>3</v>
      </c>
      <c r="BO20" s="7">
        <v>1</v>
      </c>
      <c r="BP20" s="26">
        <v>5</v>
      </c>
      <c r="BQ20" s="26">
        <v>5</v>
      </c>
      <c r="BR20" s="7">
        <v>5</v>
      </c>
      <c r="BS20" s="7">
        <v>1</v>
      </c>
      <c r="BT20" s="7">
        <v>0</v>
      </c>
      <c r="BU20" s="42">
        <v>0</v>
      </c>
      <c r="BV20" s="7">
        <v>0</v>
      </c>
      <c r="BW20" s="7">
        <v>0</v>
      </c>
      <c r="BX20" s="7">
        <v>0</v>
      </c>
      <c r="BY20" s="7">
        <f t="shared" si="82"/>
        <v>11</v>
      </c>
      <c r="BZ20" s="7">
        <v>7</v>
      </c>
      <c r="CA20" s="52">
        <v>0</v>
      </c>
      <c r="CB20" s="52">
        <f t="shared" si="83"/>
        <v>0</v>
      </c>
      <c r="CC20" s="52">
        <f t="shared" si="84"/>
        <v>0</v>
      </c>
      <c r="CD20" s="52">
        <v>0</v>
      </c>
      <c r="CE20" s="52">
        <f t="shared" si="85"/>
        <v>0</v>
      </c>
      <c r="CF20" s="52">
        <f t="shared" si="86"/>
        <v>0</v>
      </c>
      <c r="CG20" s="52">
        <v>0</v>
      </c>
      <c r="CH20" s="52">
        <f t="shared" si="87"/>
        <v>0</v>
      </c>
      <c r="CI20" s="52">
        <f t="shared" si="88"/>
        <v>0</v>
      </c>
      <c r="CJ20" s="52">
        <v>0</v>
      </c>
      <c r="CK20" s="52">
        <f t="shared" si="89"/>
        <v>0</v>
      </c>
      <c r="CL20" s="52">
        <f t="shared" si="90"/>
        <v>0</v>
      </c>
      <c r="CM20" s="42">
        <f t="shared" si="91"/>
        <v>0</v>
      </c>
      <c r="CN20" s="7">
        <v>0</v>
      </c>
      <c r="CO20" s="53">
        <v>0</v>
      </c>
      <c r="CP20" s="53">
        <v>0</v>
      </c>
      <c r="CQ20" s="53">
        <v>5</v>
      </c>
      <c r="CR20" s="53">
        <v>5</v>
      </c>
      <c r="CS20" s="53">
        <v>5</v>
      </c>
      <c r="CT20" s="7">
        <f t="shared" si="92"/>
        <v>15</v>
      </c>
      <c r="CU20" s="7">
        <v>11</v>
      </c>
      <c r="CV20" s="7"/>
      <c r="CW20" s="7"/>
      <c r="CX20" s="7"/>
      <c r="CY20" s="7"/>
      <c r="CZ20" s="7"/>
      <c r="DA20" s="7"/>
      <c r="DB20" s="54"/>
      <c r="DC20" s="32">
        <f t="shared" si="93"/>
        <v>0</v>
      </c>
      <c r="DD20" s="32">
        <v>0</v>
      </c>
      <c r="DE20" s="33">
        <v>0</v>
      </c>
      <c r="DF20" s="33">
        <v>0</v>
      </c>
      <c r="DG20" s="14">
        <f t="shared" si="94"/>
        <v>0</v>
      </c>
      <c r="DH20" s="7">
        <v>8</v>
      </c>
      <c r="DI20" s="38">
        <f t="shared" si="95"/>
        <v>4283.434782608696</v>
      </c>
      <c r="DJ20" s="39">
        <v>1</v>
      </c>
    </row>
    <row r="21" spans="1:114" ht="18" hidden="1" customHeight="1">
      <c r="A21" s="2" t="s">
        <v>1</v>
      </c>
      <c r="B21" s="51" t="s">
        <v>19</v>
      </c>
      <c r="C21" s="51">
        <v>1390</v>
      </c>
      <c r="D21" s="1">
        <v>23</v>
      </c>
      <c r="E21" s="1">
        <v>13</v>
      </c>
      <c r="F21" s="8">
        <f t="shared" si="48"/>
        <v>56.521739130434781</v>
      </c>
      <c r="G21" s="7">
        <v>3</v>
      </c>
      <c r="H21" s="7">
        <v>1</v>
      </c>
      <c r="I21" s="1">
        <v>10</v>
      </c>
      <c r="J21" s="13">
        <f t="shared" si="49"/>
        <v>43.478260869565219</v>
      </c>
      <c r="K21" s="1">
        <f t="shared" si="50"/>
        <v>86.956521739130437</v>
      </c>
      <c r="L21" s="1">
        <v>32</v>
      </c>
      <c r="M21" s="6">
        <f t="shared" si="51"/>
        <v>139.13043478260869</v>
      </c>
      <c r="N21" s="1">
        <f t="shared" si="52"/>
        <v>278.26086956521738</v>
      </c>
      <c r="O21" s="1">
        <v>44</v>
      </c>
      <c r="P21" s="1">
        <f t="shared" si="53"/>
        <v>191.30434782608697</v>
      </c>
      <c r="Q21" s="1">
        <f t="shared" si="54"/>
        <v>573.91304347826087</v>
      </c>
      <c r="R21" s="1">
        <v>17</v>
      </c>
      <c r="S21" s="1">
        <f t="shared" si="55"/>
        <v>73.913043478260875</v>
      </c>
      <c r="T21" s="1">
        <f t="shared" si="56"/>
        <v>221.73913043478262</v>
      </c>
      <c r="U21" s="42">
        <f t="shared" si="57"/>
        <v>1160.8695652173915</v>
      </c>
      <c r="V21" s="7">
        <v>1</v>
      </c>
      <c r="W21" s="1">
        <v>7</v>
      </c>
      <c r="X21" s="1">
        <f t="shared" si="58"/>
        <v>30.434782608695652</v>
      </c>
      <c r="Y21" s="1">
        <f t="shared" si="59"/>
        <v>60.869565217391305</v>
      </c>
      <c r="Z21" s="1">
        <v>21</v>
      </c>
      <c r="AA21" s="1">
        <f t="shared" si="60"/>
        <v>91.304347826086953</v>
      </c>
      <c r="AB21" s="1">
        <f t="shared" si="61"/>
        <v>182.60869565217391</v>
      </c>
      <c r="AC21" s="1">
        <v>138</v>
      </c>
      <c r="AD21" s="1">
        <f t="shared" si="62"/>
        <v>600</v>
      </c>
      <c r="AE21" s="1">
        <f t="shared" si="63"/>
        <v>1800</v>
      </c>
      <c r="AF21" s="1">
        <v>72</v>
      </c>
      <c r="AG21" s="1">
        <f t="shared" si="64"/>
        <v>313.04347826086956</v>
      </c>
      <c r="AH21" s="1">
        <f t="shared" si="65"/>
        <v>939.13043478260875</v>
      </c>
      <c r="AI21" s="7">
        <f t="shared" si="66"/>
        <v>2982.608695652174</v>
      </c>
      <c r="AJ21" s="7">
        <v>1</v>
      </c>
      <c r="AK21" s="7">
        <v>5</v>
      </c>
      <c r="AL21" s="7">
        <f t="shared" si="67"/>
        <v>21.739130434782609</v>
      </c>
      <c r="AM21" s="7">
        <f t="shared" si="68"/>
        <v>43.478260869565219</v>
      </c>
      <c r="AN21" s="7">
        <v>2</v>
      </c>
      <c r="AO21" s="7">
        <f t="shared" si="69"/>
        <v>8.695652173913043</v>
      </c>
      <c r="AP21" s="7">
        <f t="shared" si="70"/>
        <v>17.391304347826086</v>
      </c>
      <c r="AQ21" s="7">
        <v>1</v>
      </c>
      <c r="AR21" s="7">
        <f t="shared" si="71"/>
        <v>4.3478260869565215</v>
      </c>
      <c r="AS21" s="7">
        <f t="shared" si="72"/>
        <v>13.043478260869565</v>
      </c>
      <c r="AT21" s="7">
        <v>1</v>
      </c>
      <c r="AU21" s="7">
        <f t="shared" si="73"/>
        <v>4.3478260869565215</v>
      </c>
      <c r="AV21" s="7">
        <f t="shared" si="74"/>
        <v>13.043478260869565</v>
      </c>
      <c r="AW21" s="7">
        <f t="shared" si="75"/>
        <v>86.956521739130437</v>
      </c>
      <c r="AX21" s="7">
        <v>4</v>
      </c>
      <c r="AY21" s="1">
        <v>0</v>
      </c>
      <c r="AZ21" s="1">
        <f t="shared" si="76"/>
        <v>0</v>
      </c>
      <c r="BA21" s="1">
        <v>8</v>
      </c>
      <c r="BB21" s="1">
        <f t="shared" si="77"/>
        <v>24</v>
      </c>
      <c r="BC21" s="1">
        <v>0</v>
      </c>
      <c r="BD21" s="1">
        <f t="shared" si="78"/>
        <v>0</v>
      </c>
      <c r="BE21" s="7">
        <f t="shared" si="79"/>
        <v>24</v>
      </c>
      <c r="BF21" s="7">
        <v>2</v>
      </c>
      <c r="BG21" s="20">
        <v>0</v>
      </c>
      <c r="BH21" s="20">
        <v>3</v>
      </c>
      <c r="BI21" s="7">
        <f t="shared" si="80"/>
        <v>3</v>
      </c>
      <c r="BJ21" s="7">
        <v>6</v>
      </c>
      <c r="BK21" s="23">
        <v>1</v>
      </c>
      <c r="BL21" s="23">
        <v>1</v>
      </c>
      <c r="BM21" s="23">
        <v>1</v>
      </c>
      <c r="BN21" s="7">
        <f t="shared" si="81"/>
        <v>3</v>
      </c>
      <c r="BO21" s="7">
        <v>1</v>
      </c>
      <c r="BP21" s="26">
        <v>5</v>
      </c>
      <c r="BQ21" s="26">
        <v>5</v>
      </c>
      <c r="BR21" s="7">
        <v>5</v>
      </c>
      <c r="BS21" s="7">
        <v>1</v>
      </c>
      <c r="BT21" s="7">
        <v>0</v>
      </c>
      <c r="BU21" s="42">
        <v>0</v>
      </c>
      <c r="BV21" s="7">
        <v>0</v>
      </c>
      <c r="BW21" s="7">
        <v>0</v>
      </c>
      <c r="BX21" s="7">
        <v>0</v>
      </c>
      <c r="BY21" s="7">
        <f t="shared" si="82"/>
        <v>11</v>
      </c>
      <c r="BZ21" s="7">
        <v>7</v>
      </c>
      <c r="CA21" s="52">
        <v>0</v>
      </c>
      <c r="CB21" s="52">
        <f t="shared" si="83"/>
        <v>0</v>
      </c>
      <c r="CC21" s="52">
        <f t="shared" si="84"/>
        <v>0</v>
      </c>
      <c r="CD21" s="52">
        <v>0</v>
      </c>
      <c r="CE21" s="52">
        <f t="shared" si="85"/>
        <v>0</v>
      </c>
      <c r="CF21" s="52">
        <f t="shared" si="86"/>
        <v>0</v>
      </c>
      <c r="CG21" s="52">
        <v>0</v>
      </c>
      <c r="CH21" s="52">
        <f t="shared" si="87"/>
        <v>0</v>
      </c>
      <c r="CI21" s="52">
        <f t="shared" si="88"/>
        <v>0</v>
      </c>
      <c r="CJ21" s="52">
        <v>0</v>
      </c>
      <c r="CK21" s="52">
        <f t="shared" si="89"/>
        <v>0</v>
      </c>
      <c r="CL21" s="52">
        <f t="shared" si="90"/>
        <v>0</v>
      </c>
      <c r="CM21" s="42">
        <f t="shared" si="91"/>
        <v>0</v>
      </c>
      <c r="CN21" s="7">
        <v>0</v>
      </c>
      <c r="CO21" s="53">
        <v>0</v>
      </c>
      <c r="CP21" s="53">
        <v>0</v>
      </c>
      <c r="CQ21" s="53">
        <v>5</v>
      </c>
      <c r="CR21" s="53">
        <v>5</v>
      </c>
      <c r="CS21" s="53">
        <v>5</v>
      </c>
      <c r="CT21" s="7">
        <f t="shared" si="92"/>
        <v>15</v>
      </c>
      <c r="CU21" s="7">
        <v>11</v>
      </c>
      <c r="CV21" s="7"/>
      <c r="CW21" s="7"/>
      <c r="CX21" s="7"/>
      <c r="CY21" s="7"/>
      <c r="CZ21" s="7"/>
      <c r="DA21" s="7"/>
      <c r="DB21" s="54"/>
      <c r="DC21" s="32">
        <f t="shared" si="93"/>
        <v>0</v>
      </c>
      <c r="DD21" s="32">
        <v>0</v>
      </c>
      <c r="DE21" s="33">
        <v>0</v>
      </c>
      <c r="DF21" s="33">
        <v>0</v>
      </c>
      <c r="DG21" s="14">
        <f t="shared" si="94"/>
        <v>0</v>
      </c>
      <c r="DH21" s="7">
        <v>8</v>
      </c>
      <c r="DI21" s="38">
        <f t="shared" si="95"/>
        <v>4283.434782608696</v>
      </c>
      <c r="DJ21" s="39">
        <v>1</v>
      </c>
    </row>
    <row r="22" spans="1:114" hidden="1">
      <c r="A22" s="2" t="s">
        <v>1</v>
      </c>
      <c r="B22" s="51" t="s">
        <v>69</v>
      </c>
      <c r="C22" s="51">
        <v>1390</v>
      </c>
      <c r="D22" s="1">
        <v>23</v>
      </c>
      <c r="E22" s="1">
        <v>13</v>
      </c>
      <c r="F22" s="8">
        <f t="shared" si="48"/>
        <v>56.521739130434781</v>
      </c>
      <c r="G22" s="7">
        <v>3</v>
      </c>
      <c r="H22" s="7">
        <v>1</v>
      </c>
      <c r="I22" s="1">
        <v>10</v>
      </c>
      <c r="J22" s="13">
        <f t="shared" si="49"/>
        <v>43.478260869565219</v>
      </c>
      <c r="K22" s="1">
        <f t="shared" si="50"/>
        <v>86.956521739130437</v>
      </c>
      <c r="L22" s="1">
        <v>32</v>
      </c>
      <c r="M22" s="6">
        <f t="shared" si="51"/>
        <v>139.13043478260869</v>
      </c>
      <c r="N22" s="1">
        <f t="shared" si="52"/>
        <v>278.26086956521738</v>
      </c>
      <c r="O22" s="1">
        <v>44</v>
      </c>
      <c r="P22" s="1">
        <f t="shared" si="53"/>
        <v>191.30434782608697</v>
      </c>
      <c r="Q22" s="1">
        <f t="shared" si="54"/>
        <v>573.91304347826087</v>
      </c>
      <c r="R22" s="1">
        <v>17</v>
      </c>
      <c r="S22" s="1">
        <f t="shared" si="55"/>
        <v>73.913043478260875</v>
      </c>
      <c r="T22" s="1">
        <f t="shared" si="56"/>
        <v>221.73913043478262</v>
      </c>
      <c r="U22" s="42">
        <f t="shared" si="57"/>
        <v>1160.8695652173915</v>
      </c>
      <c r="V22" s="7">
        <v>1</v>
      </c>
      <c r="W22" s="1">
        <v>7</v>
      </c>
      <c r="X22" s="1">
        <f t="shared" si="58"/>
        <v>30.434782608695652</v>
      </c>
      <c r="Y22" s="1">
        <f t="shared" si="59"/>
        <v>60.869565217391305</v>
      </c>
      <c r="Z22" s="1">
        <v>21</v>
      </c>
      <c r="AA22" s="1">
        <f t="shared" si="60"/>
        <v>91.304347826086953</v>
      </c>
      <c r="AB22" s="1">
        <f t="shared" si="61"/>
        <v>182.60869565217391</v>
      </c>
      <c r="AC22" s="1">
        <v>138</v>
      </c>
      <c r="AD22" s="1">
        <f t="shared" si="62"/>
        <v>600</v>
      </c>
      <c r="AE22" s="1">
        <f t="shared" si="63"/>
        <v>1800</v>
      </c>
      <c r="AF22" s="1">
        <v>72</v>
      </c>
      <c r="AG22" s="1">
        <f t="shared" si="64"/>
        <v>313.04347826086956</v>
      </c>
      <c r="AH22" s="1">
        <f t="shared" si="65"/>
        <v>939.13043478260875</v>
      </c>
      <c r="AI22" s="7">
        <f t="shared" si="66"/>
        <v>2982.608695652174</v>
      </c>
      <c r="AJ22" s="7">
        <v>1</v>
      </c>
      <c r="AK22" s="7">
        <v>5</v>
      </c>
      <c r="AL22" s="7">
        <f t="shared" si="67"/>
        <v>21.739130434782609</v>
      </c>
      <c r="AM22" s="7">
        <f t="shared" si="68"/>
        <v>43.478260869565219</v>
      </c>
      <c r="AN22" s="7">
        <v>2</v>
      </c>
      <c r="AO22" s="7">
        <f t="shared" si="69"/>
        <v>8.695652173913043</v>
      </c>
      <c r="AP22" s="7">
        <f t="shared" si="70"/>
        <v>17.391304347826086</v>
      </c>
      <c r="AQ22" s="7">
        <v>1</v>
      </c>
      <c r="AR22" s="7">
        <f t="shared" si="71"/>
        <v>4.3478260869565215</v>
      </c>
      <c r="AS22" s="7">
        <f t="shared" si="72"/>
        <v>13.043478260869565</v>
      </c>
      <c r="AT22" s="7">
        <v>1</v>
      </c>
      <c r="AU22" s="7">
        <f t="shared" si="73"/>
        <v>4.3478260869565215</v>
      </c>
      <c r="AV22" s="7">
        <f t="shared" si="74"/>
        <v>13.043478260869565</v>
      </c>
      <c r="AW22" s="7">
        <f t="shared" si="75"/>
        <v>86.956521739130437</v>
      </c>
      <c r="AX22" s="7">
        <v>4</v>
      </c>
      <c r="AY22" s="1">
        <v>0</v>
      </c>
      <c r="AZ22" s="1">
        <f t="shared" si="76"/>
        <v>0</v>
      </c>
      <c r="BA22" s="1">
        <v>8</v>
      </c>
      <c r="BB22" s="1">
        <f t="shared" si="77"/>
        <v>24</v>
      </c>
      <c r="BC22" s="1">
        <v>0</v>
      </c>
      <c r="BD22" s="1">
        <f t="shared" si="78"/>
        <v>0</v>
      </c>
      <c r="BE22" s="7">
        <f t="shared" si="79"/>
        <v>24</v>
      </c>
      <c r="BF22" s="7">
        <v>2</v>
      </c>
      <c r="BG22" s="20">
        <v>0</v>
      </c>
      <c r="BH22" s="20">
        <v>3</v>
      </c>
      <c r="BI22" s="7">
        <f t="shared" si="80"/>
        <v>3</v>
      </c>
      <c r="BJ22" s="7">
        <v>6</v>
      </c>
      <c r="BK22" s="23">
        <v>1</v>
      </c>
      <c r="BL22" s="23">
        <v>1</v>
      </c>
      <c r="BM22" s="23">
        <v>1</v>
      </c>
      <c r="BN22" s="7">
        <f t="shared" si="81"/>
        <v>3</v>
      </c>
      <c r="BO22" s="7">
        <v>1</v>
      </c>
      <c r="BP22" s="26">
        <v>5</v>
      </c>
      <c r="BQ22" s="26">
        <v>5</v>
      </c>
      <c r="BR22" s="7">
        <v>5</v>
      </c>
      <c r="BS22" s="7">
        <v>1</v>
      </c>
      <c r="BT22" s="7">
        <v>0</v>
      </c>
      <c r="BU22" s="42">
        <v>0</v>
      </c>
      <c r="BV22" s="7">
        <v>0</v>
      </c>
      <c r="BW22" s="7">
        <v>0</v>
      </c>
      <c r="BX22" s="7">
        <v>0</v>
      </c>
      <c r="BY22" s="7">
        <f t="shared" si="82"/>
        <v>11</v>
      </c>
      <c r="BZ22" s="7">
        <v>7</v>
      </c>
      <c r="CA22" s="52">
        <v>0</v>
      </c>
      <c r="CB22" s="52">
        <f t="shared" si="83"/>
        <v>0</v>
      </c>
      <c r="CC22" s="52">
        <f t="shared" si="84"/>
        <v>0</v>
      </c>
      <c r="CD22" s="52">
        <v>0</v>
      </c>
      <c r="CE22" s="52">
        <f t="shared" si="85"/>
        <v>0</v>
      </c>
      <c r="CF22" s="52">
        <f t="shared" si="86"/>
        <v>0</v>
      </c>
      <c r="CG22" s="52">
        <v>0</v>
      </c>
      <c r="CH22" s="52">
        <f t="shared" si="87"/>
        <v>0</v>
      </c>
      <c r="CI22" s="52">
        <f t="shared" si="88"/>
        <v>0</v>
      </c>
      <c r="CJ22" s="52">
        <v>0</v>
      </c>
      <c r="CK22" s="52">
        <f t="shared" si="89"/>
        <v>0</v>
      </c>
      <c r="CL22" s="52">
        <f t="shared" si="90"/>
        <v>0</v>
      </c>
      <c r="CM22" s="42">
        <f t="shared" si="91"/>
        <v>0</v>
      </c>
      <c r="CN22" s="7">
        <v>0</v>
      </c>
      <c r="CO22" s="53">
        <v>0</v>
      </c>
      <c r="CP22" s="53">
        <v>0</v>
      </c>
      <c r="CQ22" s="53">
        <v>5</v>
      </c>
      <c r="CR22" s="53">
        <v>5</v>
      </c>
      <c r="CS22" s="53">
        <v>5</v>
      </c>
      <c r="CT22" s="7">
        <f t="shared" si="92"/>
        <v>15</v>
      </c>
      <c r="CU22" s="7">
        <v>11</v>
      </c>
      <c r="CV22" s="7"/>
      <c r="CW22" s="7"/>
      <c r="CX22" s="7"/>
      <c r="CY22" s="7"/>
      <c r="CZ22" s="7"/>
      <c r="DA22" s="7"/>
      <c r="DB22" s="54"/>
      <c r="DC22" s="32">
        <f t="shared" si="93"/>
        <v>0</v>
      </c>
      <c r="DD22" s="32">
        <v>0</v>
      </c>
      <c r="DE22" s="33">
        <v>0</v>
      </c>
      <c r="DF22" s="33">
        <v>0</v>
      </c>
      <c r="DG22" s="14">
        <f t="shared" si="94"/>
        <v>0</v>
      </c>
      <c r="DH22" s="7">
        <v>8</v>
      </c>
      <c r="DI22" s="38">
        <f t="shared" si="95"/>
        <v>4283.434782608696</v>
      </c>
      <c r="DJ22" s="39">
        <v>1</v>
      </c>
    </row>
    <row r="23" spans="1:114" hidden="1">
      <c r="A23" s="2" t="s">
        <v>1</v>
      </c>
      <c r="B23" s="51" t="s">
        <v>70</v>
      </c>
      <c r="C23" s="51">
        <v>1390</v>
      </c>
      <c r="D23" s="1">
        <v>23</v>
      </c>
      <c r="E23" s="1">
        <v>13</v>
      </c>
      <c r="F23" s="8">
        <f t="shared" si="48"/>
        <v>56.521739130434781</v>
      </c>
      <c r="G23" s="7">
        <v>3</v>
      </c>
      <c r="H23" s="7">
        <v>1</v>
      </c>
      <c r="I23" s="1">
        <v>10</v>
      </c>
      <c r="J23" s="13">
        <f t="shared" si="49"/>
        <v>43.478260869565219</v>
      </c>
      <c r="K23" s="1">
        <f t="shared" si="50"/>
        <v>86.956521739130437</v>
      </c>
      <c r="L23" s="1">
        <v>32</v>
      </c>
      <c r="M23" s="6">
        <f t="shared" si="51"/>
        <v>139.13043478260869</v>
      </c>
      <c r="N23" s="1">
        <f t="shared" si="52"/>
        <v>278.26086956521738</v>
      </c>
      <c r="O23" s="1">
        <v>44</v>
      </c>
      <c r="P23" s="1">
        <f t="shared" si="53"/>
        <v>191.30434782608697</v>
      </c>
      <c r="Q23" s="1">
        <f t="shared" si="54"/>
        <v>573.91304347826087</v>
      </c>
      <c r="R23" s="1">
        <v>17</v>
      </c>
      <c r="S23" s="1">
        <f t="shared" si="55"/>
        <v>73.913043478260875</v>
      </c>
      <c r="T23" s="1">
        <f t="shared" si="56"/>
        <v>221.73913043478262</v>
      </c>
      <c r="U23" s="42">
        <f t="shared" si="57"/>
        <v>1160.8695652173915</v>
      </c>
      <c r="V23" s="7">
        <v>1</v>
      </c>
      <c r="W23" s="1">
        <v>7</v>
      </c>
      <c r="X23" s="1">
        <f t="shared" si="58"/>
        <v>30.434782608695652</v>
      </c>
      <c r="Y23" s="1">
        <f t="shared" si="59"/>
        <v>60.869565217391305</v>
      </c>
      <c r="Z23" s="1">
        <v>21</v>
      </c>
      <c r="AA23" s="1">
        <f t="shared" si="60"/>
        <v>91.304347826086953</v>
      </c>
      <c r="AB23" s="1">
        <f t="shared" si="61"/>
        <v>182.60869565217391</v>
      </c>
      <c r="AC23" s="1">
        <v>138</v>
      </c>
      <c r="AD23" s="1">
        <f t="shared" si="62"/>
        <v>600</v>
      </c>
      <c r="AE23" s="1">
        <f t="shared" si="63"/>
        <v>1800</v>
      </c>
      <c r="AF23" s="1">
        <v>72</v>
      </c>
      <c r="AG23" s="1">
        <f t="shared" si="64"/>
        <v>313.04347826086956</v>
      </c>
      <c r="AH23" s="1">
        <f t="shared" si="65"/>
        <v>939.13043478260875</v>
      </c>
      <c r="AI23" s="7">
        <f t="shared" si="66"/>
        <v>2982.608695652174</v>
      </c>
      <c r="AJ23" s="7">
        <v>1</v>
      </c>
      <c r="AK23" s="7">
        <v>5</v>
      </c>
      <c r="AL23" s="7">
        <f t="shared" si="67"/>
        <v>21.739130434782609</v>
      </c>
      <c r="AM23" s="7">
        <f t="shared" si="68"/>
        <v>43.478260869565219</v>
      </c>
      <c r="AN23" s="7">
        <v>2</v>
      </c>
      <c r="AO23" s="7">
        <f t="shared" si="69"/>
        <v>8.695652173913043</v>
      </c>
      <c r="AP23" s="7">
        <f t="shared" si="70"/>
        <v>17.391304347826086</v>
      </c>
      <c r="AQ23" s="7">
        <v>1</v>
      </c>
      <c r="AR23" s="7">
        <f t="shared" si="71"/>
        <v>4.3478260869565215</v>
      </c>
      <c r="AS23" s="7">
        <f t="shared" si="72"/>
        <v>13.043478260869565</v>
      </c>
      <c r="AT23" s="7">
        <v>1</v>
      </c>
      <c r="AU23" s="7">
        <f t="shared" si="73"/>
        <v>4.3478260869565215</v>
      </c>
      <c r="AV23" s="7">
        <f t="shared" si="74"/>
        <v>13.043478260869565</v>
      </c>
      <c r="AW23" s="7">
        <f t="shared" si="75"/>
        <v>86.956521739130437</v>
      </c>
      <c r="AX23" s="7">
        <v>4</v>
      </c>
      <c r="AY23" s="1">
        <v>0</v>
      </c>
      <c r="AZ23" s="1">
        <f t="shared" si="76"/>
        <v>0</v>
      </c>
      <c r="BA23" s="1">
        <v>8</v>
      </c>
      <c r="BB23" s="1">
        <f t="shared" si="77"/>
        <v>24</v>
      </c>
      <c r="BC23" s="1">
        <v>0</v>
      </c>
      <c r="BD23" s="1">
        <f t="shared" si="78"/>
        <v>0</v>
      </c>
      <c r="BE23" s="7">
        <f t="shared" si="79"/>
        <v>24</v>
      </c>
      <c r="BF23" s="7">
        <v>2</v>
      </c>
      <c r="BG23" s="20">
        <v>0</v>
      </c>
      <c r="BH23" s="20">
        <v>3</v>
      </c>
      <c r="BI23" s="7">
        <f t="shared" si="80"/>
        <v>3</v>
      </c>
      <c r="BJ23" s="7">
        <v>6</v>
      </c>
      <c r="BK23" s="23">
        <v>1</v>
      </c>
      <c r="BL23" s="23">
        <v>1</v>
      </c>
      <c r="BM23" s="23">
        <v>1</v>
      </c>
      <c r="BN23" s="7">
        <f t="shared" si="81"/>
        <v>3</v>
      </c>
      <c r="BO23" s="7">
        <v>1</v>
      </c>
      <c r="BP23" s="26">
        <v>5</v>
      </c>
      <c r="BQ23" s="26">
        <v>5</v>
      </c>
      <c r="BR23" s="7">
        <v>5</v>
      </c>
      <c r="BS23" s="7">
        <v>1</v>
      </c>
      <c r="BT23" s="7">
        <v>0</v>
      </c>
      <c r="BU23" s="42">
        <v>0</v>
      </c>
      <c r="BV23" s="7">
        <v>0</v>
      </c>
      <c r="BW23" s="7">
        <v>0</v>
      </c>
      <c r="BX23" s="7">
        <v>0</v>
      </c>
      <c r="BY23" s="7">
        <f t="shared" si="82"/>
        <v>11</v>
      </c>
      <c r="BZ23" s="7">
        <v>7</v>
      </c>
      <c r="CA23" s="52">
        <v>0</v>
      </c>
      <c r="CB23" s="52">
        <f t="shared" si="83"/>
        <v>0</v>
      </c>
      <c r="CC23" s="52">
        <f t="shared" si="84"/>
        <v>0</v>
      </c>
      <c r="CD23" s="52">
        <v>0</v>
      </c>
      <c r="CE23" s="52">
        <f t="shared" si="85"/>
        <v>0</v>
      </c>
      <c r="CF23" s="52">
        <f t="shared" si="86"/>
        <v>0</v>
      </c>
      <c r="CG23" s="52">
        <v>0</v>
      </c>
      <c r="CH23" s="52">
        <f t="shared" si="87"/>
        <v>0</v>
      </c>
      <c r="CI23" s="52">
        <f t="shared" si="88"/>
        <v>0</v>
      </c>
      <c r="CJ23" s="52">
        <v>0</v>
      </c>
      <c r="CK23" s="52">
        <f t="shared" si="89"/>
        <v>0</v>
      </c>
      <c r="CL23" s="52">
        <f t="shared" si="90"/>
        <v>0</v>
      </c>
      <c r="CM23" s="42">
        <f t="shared" si="91"/>
        <v>0</v>
      </c>
      <c r="CN23" s="7">
        <v>0</v>
      </c>
      <c r="CO23" s="53">
        <v>0</v>
      </c>
      <c r="CP23" s="53">
        <v>0</v>
      </c>
      <c r="CQ23" s="53">
        <v>5</v>
      </c>
      <c r="CR23" s="53">
        <v>5</v>
      </c>
      <c r="CS23" s="53">
        <v>5</v>
      </c>
      <c r="CT23" s="7">
        <f t="shared" si="92"/>
        <v>15</v>
      </c>
      <c r="CU23" s="7">
        <v>11</v>
      </c>
      <c r="CV23" s="7"/>
      <c r="CW23" s="7"/>
      <c r="CX23" s="7"/>
      <c r="CY23" s="7"/>
      <c r="CZ23" s="7"/>
      <c r="DA23" s="7"/>
      <c r="DB23" s="54"/>
      <c r="DC23" s="32">
        <f t="shared" si="93"/>
        <v>0</v>
      </c>
      <c r="DD23" s="32">
        <v>0</v>
      </c>
      <c r="DE23" s="33">
        <v>0</v>
      </c>
      <c r="DF23" s="33">
        <v>0</v>
      </c>
      <c r="DG23" s="14">
        <f t="shared" si="94"/>
        <v>0</v>
      </c>
      <c r="DH23" s="7">
        <v>8</v>
      </c>
      <c r="DI23" s="38">
        <f t="shared" si="95"/>
        <v>4283.434782608696</v>
      </c>
      <c r="DJ23" s="39">
        <v>1</v>
      </c>
    </row>
    <row r="24" spans="1:114" hidden="1">
      <c r="A24" s="2" t="s">
        <v>1</v>
      </c>
      <c r="B24" s="51" t="s">
        <v>71</v>
      </c>
      <c r="C24" s="51">
        <v>1390</v>
      </c>
      <c r="D24" s="1">
        <v>23</v>
      </c>
      <c r="E24" s="1">
        <v>13</v>
      </c>
      <c r="F24" s="8">
        <f t="shared" si="48"/>
        <v>56.521739130434781</v>
      </c>
      <c r="G24" s="7">
        <v>3</v>
      </c>
      <c r="H24" s="7">
        <v>1</v>
      </c>
      <c r="I24" s="1">
        <v>10</v>
      </c>
      <c r="J24" s="13">
        <f t="shared" si="49"/>
        <v>43.478260869565219</v>
      </c>
      <c r="K24" s="1">
        <f t="shared" si="50"/>
        <v>86.956521739130437</v>
      </c>
      <c r="L24" s="1">
        <v>32</v>
      </c>
      <c r="M24" s="6">
        <f t="shared" si="51"/>
        <v>139.13043478260869</v>
      </c>
      <c r="N24" s="1">
        <f t="shared" si="52"/>
        <v>278.26086956521738</v>
      </c>
      <c r="O24" s="1">
        <v>44</v>
      </c>
      <c r="P24" s="1">
        <f t="shared" si="53"/>
        <v>191.30434782608697</v>
      </c>
      <c r="Q24" s="1">
        <f t="shared" si="54"/>
        <v>573.91304347826087</v>
      </c>
      <c r="R24" s="1">
        <v>17</v>
      </c>
      <c r="S24" s="1">
        <f t="shared" si="55"/>
        <v>73.913043478260875</v>
      </c>
      <c r="T24" s="1">
        <f t="shared" si="56"/>
        <v>221.73913043478262</v>
      </c>
      <c r="U24" s="42">
        <f t="shared" si="57"/>
        <v>1160.8695652173915</v>
      </c>
      <c r="V24" s="7">
        <v>1</v>
      </c>
      <c r="W24" s="1">
        <v>7</v>
      </c>
      <c r="X24" s="1">
        <f t="shared" si="58"/>
        <v>30.434782608695652</v>
      </c>
      <c r="Y24" s="1">
        <f t="shared" si="59"/>
        <v>60.869565217391305</v>
      </c>
      <c r="Z24" s="1">
        <v>21</v>
      </c>
      <c r="AA24" s="1">
        <f t="shared" si="60"/>
        <v>91.304347826086953</v>
      </c>
      <c r="AB24" s="1">
        <f t="shared" si="61"/>
        <v>182.60869565217391</v>
      </c>
      <c r="AC24" s="1">
        <v>138</v>
      </c>
      <c r="AD24" s="1">
        <f t="shared" si="62"/>
        <v>600</v>
      </c>
      <c r="AE24" s="1">
        <f t="shared" si="63"/>
        <v>1800</v>
      </c>
      <c r="AF24" s="1">
        <v>72</v>
      </c>
      <c r="AG24" s="1">
        <f t="shared" si="64"/>
        <v>313.04347826086956</v>
      </c>
      <c r="AH24" s="1">
        <f t="shared" si="65"/>
        <v>939.13043478260875</v>
      </c>
      <c r="AI24" s="7">
        <f t="shared" si="66"/>
        <v>2982.608695652174</v>
      </c>
      <c r="AJ24" s="7">
        <v>1</v>
      </c>
      <c r="AK24" s="7">
        <v>5</v>
      </c>
      <c r="AL24" s="7">
        <f t="shared" si="67"/>
        <v>21.739130434782609</v>
      </c>
      <c r="AM24" s="7">
        <f t="shared" si="68"/>
        <v>43.478260869565219</v>
      </c>
      <c r="AN24" s="7">
        <v>2</v>
      </c>
      <c r="AO24" s="7">
        <f t="shared" si="69"/>
        <v>8.695652173913043</v>
      </c>
      <c r="AP24" s="7">
        <f t="shared" si="70"/>
        <v>17.391304347826086</v>
      </c>
      <c r="AQ24" s="7">
        <v>1</v>
      </c>
      <c r="AR24" s="7">
        <f t="shared" si="71"/>
        <v>4.3478260869565215</v>
      </c>
      <c r="AS24" s="7">
        <f t="shared" si="72"/>
        <v>13.043478260869565</v>
      </c>
      <c r="AT24" s="7">
        <v>1</v>
      </c>
      <c r="AU24" s="7">
        <f t="shared" si="73"/>
        <v>4.3478260869565215</v>
      </c>
      <c r="AV24" s="7">
        <f t="shared" si="74"/>
        <v>13.043478260869565</v>
      </c>
      <c r="AW24" s="7">
        <f t="shared" si="75"/>
        <v>86.956521739130437</v>
      </c>
      <c r="AX24" s="7">
        <v>4</v>
      </c>
      <c r="AY24" s="1">
        <v>0</v>
      </c>
      <c r="AZ24" s="1">
        <f t="shared" si="76"/>
        <v>0</v>
      </c>
      <c r="BA24" s="1">
        <v>8</v>
      </c>
      <c r="BB24" s="1">
        <f t="shared" si="77"/>
        <v>24</v>
      </c>
      <c r="BC24" s="1">
        <v>0</v>
      </c>
      <c r="BD24" s="1">
        <f t="shared" si="78"/>
        <v>0</v>
      </c>
      <c r="BE24" s="7">
        <f t="shared" si="79"/>
        <v>24</v>
      </c>
      <c r="BF24" s="7">
        <v>2</v>
      </c>
      <c r="BG24" s="20">
        <v>0</v>
      </c>
      <c r="BH24" s="20">
        <v>3</v>
      </c>
      <c r="BI24" s="7">
        <f t="shared" si="80"/>
        <v>3</v>
      </c>
      <c r="BJ24" s="7">
        <v>6</v>
      </c>
      <c r="BK24" s="23">
        <v>1</v>
      </c>
      <c r="BL24" s="23">
        <v>1</v>
      </c>
      <c r="BM24" s="23">
        <v>1</v>
      </c>
      <c r="BN24" s="7">
        <f t="shared" si="81"/>
        <v>3</v>
      </c>
      <c r="BO24" s="7">
        <v>1</v>
      </c>
      <c r="BP24" s="26">
        <v>5</v>
      </c>
      <c r="BQ24" s="26">
        <v>5</v>
      </c>
      <c r="BR24" s="7">
        <v>5</v>
      </c>
      <c r="BS24" s="7">
        <v>1</v>
      </c>
      <c r="BT24" s="7">
        <v>0</v>
      </c>
      <c r="BU24" s="42">
        <v>0</v>
      </c>
      <c r="BV24" s="7">
        <v>0</v>
      </c>
      <c r="BW24" s="7">
        <v>0</v>
      </c>
      <c r="BX24" s="7">
        <v>0</v>
      </c>
      <c r="BY24" s="7">
        <f t="shared" si="82"/>
        <v>11</v>
      </c>
      <c r="BZ24" s="7">
        <v>7</v>
      </c>
      <c r="CA24" s="52">
        <v>0</v>
      </c>
      <c r="CB24" s="52">
        <f t="shared" si="83"/>
        <v>0</v>
      </c>
      <c r="CC24" s="52">
        <f t="shared" si="84"/>
        <v>0</v>
      </c>
      <c r="CD24" s="52">
        <v>0</v>
      </c>
      <c r="CE24" s="52">
        <f t="shared" si="85"/>
        <v>0</v>
      </c>
      <c r="CF24" s="52">
        <f t="shared" si="86"/>
        <v>0</v>
      </c>
      <c r="CG24" s="52">
        <v>0</v>
      </c>
      <c r="CH24" s="52">
        <f t="shared" si="87"/>
        <v>0</v>
      </c>
      <c r="CI24" s="52">
        <f t="shared" si="88"/>
        <v>0</v>
      </c>
      <c r="CJ24" s="52">
        <v>0</v>
      </c>
      <c r="CK24" s="52">
        <f t="shared" si="89"/>
        <v>0</v>
      </c>
      <c r="CL24" s="52">
        <f t="shared" si="90"/>
        <v>0</v>
      </c>
      <c r="CM24" s="42">
        <f t="shared" si="91"/>
        <v>0</v>
      </c>
      <c r="CN24" s="7">
        <v>0</v>
      </c>
      <c r="CO24" s="53">
        <v>0</v>
      </c>
      <c r="CP24" s="53">
        <v>0</v>
      </c>
      <c r="CQ24" s="53">
        <v>5</v>
      </c>
      <c r="CR24" s="53">
        <v>5</v>
      </c>
      <c r="CS24" s="53">
        <v>5</v>
      </c>
      <c r="CT24" s="7">
        <f t="shared" si="92"/>
        <v>15</v>
      </c>
      <c r="CU24" s="7">
        <v>11</v>
      </c>
      <c r="CV24" s="7"/>
      <c r="CW24" s="7"/>
      <c r="CX24" s="7"/>
      <c r="CY24" s="7"/>
      <c r="CZ24" s="7"/>
      <c r="DA24" s="7"/>
      <c r="DB24" s="54"/>
      <c r="DC24" s="32">
        <f t="shared" si="93"/>
        <v>0</v>
      </c>
      <c r="DD24" s="32">
        <v>0</v>
      </c>
      <c r="DE24" s="33">
        <v>0</v>
      </c>
      <c r="DF24" s="33">
        <v>0</v>
      </c>
      <c r="DG24" s="14">
        <f t="shared" si="94"/>
        <v>0</v>
      </c>
      <c r="DH24" s="7">
        <v>8</v>
      </c>
      <c r="DI24" s="38">
        <f t="shared" si="95"/>
        <v>4283.434782608696</v>
      </c>
      <c r="DJ24" s="39">
        <v>1</v>
      </c>
    </row>
    <row r="25" spans="1:114" hidden="1">
      <c r="A25" s="2" t="s">
        <v>1</v>
      </c>
      <c r="B25" s="51" t="s">
        <v>72</v>
      </c>
      <c r="C25" s="51">
        <v>1390</v>
      </c>
      <c r="D25" s="1">
        <v>23</v>
      </c>
      <c r="E25" s="1">
        <v>13</v>
      </c>
      <c r="F25" s="8">
        <f t="shared" si="48"/>
        <v>56.521739130434781</v>
      </c>
      <c r="G25" s="7">
        <v>3</v>
      </c>
      <c r="H25" s="7">
        <v>1</v>
      </c>
      <c r="I25" s="1">
        <v>10</v>
      </c>
      <c r="J25" s="13">
        <f t="shared" si="49"/>
        <v>43.478260869565219</v>
      </c>
      <c r="K25" s="1">
        <f t="shared" si="50"/>
        <v>86.956521739130437</v>
      </c>
      <c r="L25" s="1">
        <v>32</v>
      </c>
      <c r="M25" s="6">
        <f t="shared" si="51"/>
        <v>139.13043478260869</v>
      </c>
      <c r="N25" s="1">
        <f t="shared" si="52"/>
        <v>278.26086956521738</v>
      </c>
      <c r="O25" s="1">
        <v>44</v>
      </c>
      <c r="P25" s="1">
        <f t="shared" si="53"/>
        <v>191.30434782608697</v>
      </c>
      <c r="Q25" s="1">
        <f t="shared" si="54"/>
        <v>573.91304347826087</v>
      </c>
      <c r="R25" s="1">
        <v>17</v>
      </c>
      <c r="S25" s="1">
        <f t="shared" si="55"/>
        <v>73.913043478260875</v>
      </c>
      <c r="T25" s="1">
        <f t="shared" si="56"/>
        <v>221.73913043478262</v>
      </c>
      <c r="U25" s="42">
        <f t="shared" si="57"/>
        <v>1160.8695652173915</v>
      </c>
      <c r="V25" s="7">
        <v>1</v>
      </c>
      <c r="W25" s="1">
        <v>7</v>
      </c>
      <c r="X25" s="1">
        <f t="shared" si="58"/>
        <v>30.434782608695652</v>
      </c>
      <c r="Y25" s="1">
        <f t="shared" si="59"/>
        <v>60.869565217391305</v>
      </c>
      <c r="Z25" s="1">
        <v>21</v>
      </c>
      <c r="AA25" s="1">
        <f t="shared" si="60"/>
        <v>91.304347826086953</v>
      </c>
      <c r="AB25" s="1">
        <f t="shared" si="61"/>
        <v>182.60869565217391</v>
      </c>
      <c r="AC25" s="1">
        <v>138</v>
      </c>
      <c r="AD25" s="1">
        <f t="shared" si="62"/>
        <v>600</v>
      </c>
      <c r="AE25" s="1">
        <f t="shared" si="63"/>
        <v>1800</v>
      </c>
      <c r="AF25" s="1">
        <v>72</v>
      </c>
      <c r="AG25" s="1">
        <f t="shared" si="64"/>
        <v>313.04347826086956</v>
      </c>
      <c r="AH25" s="1">
        <f t="shared" si="65"/>
        <v>939.13043478260875</v>
      </c>
      <c r="AI25" s="7">
        <f t="shared" si="66"/>
        <v>2982.608695652174</v>
      </c>
      <c r="AJ25" s="7">
        <v>1</v>
      </c>
      <c r="AK25" s="7">
        <v>5</v>
      </c>
      <c r="AL25" s="7">
        <f t="shared" si="67"/>
        <v>21.739130434782609</v>
      </c>
      <c r="AM25" s="7">
        <f t="shared" si="68"/>
        <v>43.478260869565219</v>
      </c>
      <c r="AN25" s="7">
        <v>2</v>
      </c>
      <c r="AO25" s="7">
        <f t="shared" si="69"/>
        <v>8.695652173913043</v>
      </c>
      <c r="AP25" s="7">
        <f t="shared" si="70"/>
        <v>17.391304347826086</v>
      </c>
      <c r="AQ25" s="7">
        <v>1</v>
      </c>
      <c r="AR25" s="7">
        <f t="shared" si="71"/>
        <v>4.3478260869565215</v>
      </c>
      <c r="AS25" s="7">
        <f t="shared" si="72"/>
        <v>13.043478260869565</v>
      </c>
      <c r="AT25" s="7">
        <v>1</v>
      </c>
      <c r="AU25" s="7">
        <f t="shared" si="73"/>
        <v>4.3478260869565215</v>
      </c>
      <c r="AV25" s="7">
        <f t="shared" si="74"/>
        <v>13.043478260869565</v>
      </c>
      <c r="AW25" s="7">
        <f t="shared" si="75"/>
        <v>86.956521739130437</v>
      </c>
      <c r="AX25" s="7">
        <v>4</v>
      </c>
      <c r="AY25" s="1">
        <v>0</v>
      </c>
      <c r="AZ25" s="1">
        <f t="shared" si="76"/>
        <v>0</v>
      </c>
      <c r="BA25" s="1">
        <v>8</v>
      </c>
      <c r="BB25" s="1">
        <f t="shared" si="77"/>
        <v>24</v>
      </c>
      <c r="BC25" s="1">
        <v>0</v>
      </c>
      <c r="BD25" s="1">
        <f t="shared" si="78"/>
        <v>0</v>
      </c>
      <c r="BE25" s="7">
        <f t="shared" si="79"/>
        <v>24</v>
      </c>
      <c r="BF25" s="7">
        <v>2</v>
      </c>
      <c r="BG25" s="20">
        <v>0</v>
      </c>
      <c r="BH25" s="20">
        <v>3</v>
      </c>
      <c r="BI25" s="7">
        <f t="shared" si="80"/>
        <v>3</v>
      </c>
      <c r="BJ25" s="7">
        <v>6</v>
      </c>
      <c r="BK25" s="23">
        <v>1</v>
      </c>
      <c r="BL25" s="23">
        <v>1</v>
      </c>
      <c r="BM25" s="23">
        <v>1</v>
      </c>
      <c r="BN25" s="7">
        <f t="shared" si="81"/>
        <v>3</v>
      </c>
      <c r="BO25" s="7">
        <v>1</v>
      </c>
      <c r="BP25" s="26">
        <v>5</v>
      </c>
      <c r="BQ25" s="26">
        <v>5</v>
      </c>
      <c r="BR25" s="7">
        <v>5</v>
      </c>
      <c r="BS25" s="7">
        <v>1</v>
      </c>
      <c r="BT25" s="7">
        <v>0</v>
      </c>
      <c r="BU25" s="42">
        <v>0</v>
      </c>
      <c r="BV25" s="7">
        <v>0</v>
      </c>
      <c r="BW25" s="7">
        <v>0</v>
      </c>
      <c r="BX25" s="7">
        <v>0</v>
      </c>
      <c r="BY25" s="7">
        <f t="shared" si="82"/>
        <v>11</v>
      </c>
      <c r="BZ25" s="7">
        <v>7</v>
      </c>
      <c r="CA25" s="52">
        <v>0</v>
      </c>
      <c r="CB25" s="52">
        <f t="shared" si="83"/>
        <v>0</v>
      </c>
      <c r="CC25" s="52">
        <f t="shared" si="84"/>
        <v>0</v>
      </c>
      <c r="CD25" s="52">
        <v>0</v>
      </c>
      <c r="CE25" s="52">
        <f t="shared" si="85"/>
        <v>0</v>
      </c>
      <c r="CF25" s="52">
        <f t="shared" si="86"/>
        <v>0</v>
      </c>
      <c r="CG25" s="52">
        <v>0</v>
      </c>
      <c r="CH25" s="52">
        <f t="shared" si="87"/>
        <v>0</v>
      </c>
      <c r="CI25" s="52">
        <f t="shared" si="88"/>
        <v>0</v>
      </c>
      <c r="CJ25" s="52">
        <v>0</v>
      </c>
      <c r="CK25" s="52">
        <f t="shared" si="89"/>
        <v>0</v>
      </c>
      <c r="CL25" s="52">
        <f t="shared" si="90"/>
        <v>0</v>
      </c>
      <c r="CM25" s="42">
        <f t="shared" si="91"/>
        <v>0</v>
      </c>
      <c r="CN25" s="7">
        <v>0</v>
      </c>
      <c r="CO25" s="53">
        <v>0</v>
      </c>
      <c r="CP25" s="53">
        <v>0</v>
      </c>
      <c r="CQ25" s="53">
        <v>5</v>
      </c>
      <c r="CR25" s="53">
        <v>5</v>
      </c>
      <c r="CS25" s="53">
        <v>5</v>
      </c>
      <c r="CT25" s="7">
        <f t="shared" si="92"/>
        <v>15</v>
      </c>
      <c r="CU25" s="7">
        <v>11</v>
      </c>
      <c r="CV25" s="7"/>
      <c r="CW25" s="7"/>
      <c r="CX25" s="7"/>
      <c r="CY25" s="7"/>
      <c r="CZ25" s="7"/>
      <c r="DA25" s="7"/>
      <c r="DB25" s="54"/>
      <c r="DC25" s="32">
        <f t="shared" si="93"/>
        <v>0</v>
      </c>
      <c r="DD25" s="32">
        <v>0</v>
      </c>
      <c r="DE25" s="33">
        <v>0</v>
      </c>
      <c r="DF25" s="33">
        <v>0</v>
      </c>
      <c r="DG25" s="14">
        <f t="shared" si="94"/>
        <v>0</v>
      </c>
      <c r="DH25" s="7">
        <v>8</v>
      </c>
      <c r="DI25" s="38">
        <f t="shared" si="95"/>
        <v>4283.434782608696</v>
      </c>
      <c r="DJ25" s="39">
        <v>1</v>
      </c>
    </row>
  </sheetData>
  <autoFilter ref="A3:DJ25">
    <filterColumn colId="1">
      <filters>
        <filter val="Заречье"/>
      </filters>
    </filterColumn>
    <filterColumn colId="99"/>
    <filterColumn colId="100"/>
    <filterColumn colId="101"/>
    <filterColumn colId="102"/>
    <filterColumn colId="103"/>
    <filterColumn colId="104"/>
    <sortState ref="A4:DJ25">
      <sortCondition descending="1" ref="DI3"/>
    </sortState>
  </autoFilter>
  <mergeCells count="18">
    <mergeCell ref="C1:C2"/>
    <mergeCell ref="AY1:BF1"/>
    <mergeCell ref="DC1:DJ1"/>
    <mergeCell ref="D1:D2"/>
    <mergeCell ref="E1:E2"/>
    <mergeCell ref="I1:V1"/>
    <mergeCell ref="W1:AJ1"/>
    <mergeCell ref="F1:F2"/>
    <mergeCell ref="G1:G2"/>
    <mergeCell ref="H1:H2"/>
    <mergeCell ref="BK1:BO1"/>
    <mergeCell ref="BP1:BS1"/>
    <mergeCell ref="BT1:BZ1"/>
    <mergeCell ref="CA1:CN1"/>
    <mergeCell ref="CV1:DA1"/>
    <mergeCell ref="AK1:AX1"/>
    <mergeCell ref="BG1:BJ1"/>
    <mergeCell ref="CO1:CU1"/>
  </mergeCells>
  <pageMargins left="0.11811023622047245" right="0.11811023622047245" top="0.11811023622047245" bottom="0.11811023622047245" header="0.11811023622047245" footer="0.11811023622047245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ДМШ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 Ибрагимова</dc:creator>
  <cp:lastModifiedBy>Admin</cp:lastModifiedBy>
  <cp:lastPrinted>2021-06-16T07:18:21Z</cp:lastPrinted>
  <dcterms:created xsi:type="dcterms:W3CDTF">2016-06-20T10:54:44Z</dcterms:created>
  <dcterms:modified xsi:type="dcterms:W3CDTF">2021-06-16T07:54:12Z</dcterms:modified>
</cp:coreProperties>
</file>